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E:\DOKTORAT\"/>
    </mc:Choice>
  </mc:AlternateContent>
  <xr:revisionPtr revIDLastSave="0" documentId="13_ncr:1_{847928B3-D60E-4430-B162-85F820E69954}" xr6:coauthVersionLast="47" xr6:coauthVersionMax="47" xr10:uidLastSave="{00000000-0000-0000-0000-000000000000}"/>
  <bookViews>
    <workbookView xWindow="-120" yWindow="-120" windowWidth="29040" windowHeight="15525" firstSheet="1" activeTab="1" xr2:uid="{00000000-000D-0000-FFFF-FFFF00000000}"/>
  </bookViews>
  <sheets>
    <sheet name="gb.chosen.peptides.summarytbl" sheetId="1" state="hidden" r:id="rId1"/>
    <sheet name="Oligopeptide" sheetId="36" r:id="rId2"/>
  </sheets>
  <definedNames>
    <definedName name="_xlnm._FilterDatabase" localSheetId="0" hidden="1">'gb.chosen.peptides.summarytbl'!$A$1:$N$61</definedName>
    <definedName name="_xlnm._FilterDatabase" localSheetId="1" hidden="1">Oligopeptide!$A$1:$T$68</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N48" i="36" l="1"/>
  <c r="N42" i="36"/>
  <c r="N62" i="36"/>
  <c r="N65" i="36"/>
  <c r="N55" i="36"/>
  <c r="N25" i="36"/>
  <c r="N47" i="36"/>
  <c r="N5" i="36"/>
  <c r="N26" i="36"/>
  <c r="N10" i="36"/>
  <c r="N46" i="36"/>
  <c r="N21" i="36"/>
  <c r="N40" i="36"/>
  <c r="N44" i="36"/>
  <c r="N57" i="36"/>
  <c r="N37" i="36"/>
  <c r="N7" i="36"/>
  <c r="N66" i="36"/>
  <c r="N29" i="36"/>
  <c r="N3" i="36"/>
  <c r="N4" i="36"/>
  <c r="N60" i="36"/>
  <c r="N54" i="36"/>
  <c r="N53" i="36"/>
  <c r="N39" i="36"/>
  <c r="N34" i="36"/>
  <c r="N45" i="36"/>
  <c r="N35" i="36"/>
  <c r="N14" i="36"/>
  <c r="N23" i="36"/>
  <c r="N63" i="36"/>
  <c r="N64" i="36"/>
  <c r="N50" i="36"/>
  <c r="N20" i="36"/>
  <c r="N12" i="36"/>
  <c r="N24" i="36"/>
  <c r="N61" i="36"/>
  <c r="N68" i="36"/>
  <c r="N67" i="36"/>
  <c r="N36" i="36"/>
  <c r="N27" i="36"/>
  <c r="N22" i="36"/>
  <c r="N17" i="36"/>
  <c r="N16" i="36"/>
  <c r="N9" i="36"/>
  <c r="N6" i="36"/>
  <c r="N2" i="36"/>
  <c r="N51" i="36"/>
  <c r="N15" i="36"/>
  <c r="N58" i="36"/>
  <c r="N31" i="36"/>
  <c r="N8" i="36"/>
  <c r="N32" i="36"/>
  <c r="N19" i="36"/>
  <c r="N59" i="36"/>
  <c r="N30" i="36"/>
  <c r="N56" i="36"/>
  <c r="N33" i="36"/>
  <c r="N41" i="36"/>
  <c r="N49" i="36"/>
  <c r="N28" i="36"/>
  <c r="N13" i="36"/>
  <c r="N18" i="36"/>
  <c r="N43" i="36"/>
  <c r="N11" i="36"/>
  <c r="N52" i="36"/>
  <c r="N38" i="36"/>
</calcChain>
</file>

<file path=xl/sharedStrings.xml><?xml version="1.0" encoding="utf-8"?>
<sst xmlns="http://schemas.openxmlformats.org/spreadsheetml/2006/main" count="1798" uniqueCount="1012">
  <si>
    <t>ASR85707.1_oligopeptide_4</t>
  </si>
  <si>
    <t>scaffolding protein [Mycobacterium phage Edugator]</t>
  </si>
  <si>
    <t>Mycobacterium phage Edugator</t>
  </si>
  <si>
    <t>ANH51765.1_oligopeptide_8</t>
  </si>
  <si>
    <t>putative tail fiber protein [Erwinia phage vB_EamM_Simmy50]</t>
  </si>
  <si>
    <t>Erwinia phage vB_EamM_Simmy50</t>
  </si>
  <si>
    <t>YP_009304338.1_oligopeptide_5</t>
  </si>
  <si>
    <t>hypothetical protein SEA_YEEZY_7 [Gordonia phage Yeezy]</t>
  </si>
  <si>
    <t>Gordonia phage Yeezy</t>
  </si>
  <si>
    <t>YP_009200816.1_oligopeptide_10</t>
  </si>
  <si>
    <t>tail fiber protein [Escherichia phage vB_EcoM_AYO145A]</t>
  </si>
  <si>
    <t>Escherichia phage vB_EcoM_AYO145A</t>
  </si>
  <si>
    <t>ASW31364.1_oligopeptide_2</t>
  </si>
  <si>
    <t>head-to-tail connector protein [Mycobacterium phage Lokk]</t>
  </si>
  <si>
    <t>Mycobacterium phage Lokk</t>
  </si>
  <si>
    <t>AHI60452.1_oligopeptide_8</t>
  </si>
  <si>
    <t>tail fiber protein [Erwinia phage Ea35-70]</t>
  </si>
  <si>
    <t>Erwinia phage Ea35-70</t>
  </si>
  <si>
    <t>AHZ95019.1_oligopeptide_2</t>
  </si>
  <si>
    <t>internal virion protein B [Pseudomonas phage phiPSA2]</t>
  </si>
  <si>
    <t>Pseudomonas phage phiPSA2</t>
  </si>
  <si>
    <t>ASR86845.1_oligopeptide_4</t>
  </si>
  <si>
    <t>scaffolding protein [Mycobacterium phage Jeckyll]</t>
  </si>
  <si>
    <t>Mycobacterium phage Jeckyll</t>
  </si>
  <si>
    <t>YP_950528.1_oligopeptide_3</t>
  </si>
  <si>
    <t>virion RNA polymerase [Escherichia phage N4]</t>
  </si>
  <si>
    <t>Escherichia phage N4</t>
  </si>
  <si>
    <t>ARM71100.1_oligopeptide_11</t>
  </si>
  <si>
    <t>virion-encapsulated RNA polymerase [Vibrio phage pVco-5]</t>
  </si>
  <si>
    <t>Vibrio phage pVco-5</t>
  </si>
  <si>
    <t>AKU42946.1_oligopeptide_7</t>
  </si>
  <si>
    <t>tail tape measure protein [Staphylococcus phage vB_SauS_phi2]</t>
  </si>
  <si>
    <t>Staphylococcus phage vB_SauS_phi2</t>
  </si>
  <si>
    <t>ASR76063.1_oligopeptide_9</t>
  </si>
  <si>
    <t>baseplate hub and lysozyme [Synechococcus phage Bellamy]</t>
  </si>
  <si>
    <t>Synechococcus phage Bellamy</t>
  </si>
  <si>
    <t>ADW01238.1_oligopeptide_26</t>
  </si>
  <si>
    <t>phage tail tape measure protein [Lactobacillus phage LF1]</t>
  </si>
  <si>
    <t>Lactobacillus phage LF1</t>
  </si>
  <si>
    <t>AIX46509.1_oligopeptide_6</t>
  </si>
  <si>
    <t>baseplate hub + tail lysozyme [Synechococcus phage ACG-2014a]</t>
  </si>
  <si>
    <t>Synechococcus phage ACG-2014a</t>
  </si>
  <si>
    <t>APC43971.1_oligopeptide_32</t>
  </si>
  <si>
    <t>minor tail protein [Mycobacterium phage Tuco]</t>
  </si>
  <si>
    <t>Mycobacterium phage Tuco</t>
  </si>
  <si>
    <t>YP_009212755.1_oligopeptide_5</t>
  </si>
  <si>
    <t>scaffolding protein [Mycobacterium phage Kratio]</t>
  </si>
  <si>
    <t>Mycobacterium phage Kratio</t>
  </si>
  <si>
    <t>YP_004322906.1_oligopeptide_11</t>
  </si>
  <si>
    <t>baseplate tail tube cap [Synechococcus phage S-SM1]</t>
  </si>
  <si>
    <t>Synechococcus phage S-SM1</t>
  </si>
  <si>
    <t>YP_006299953.1_oligopeptide_3</t>
  </si>
  <si>
    <t>putative structural protein [Pseudomonas phage vB_Pae-TbilisiM32]</t>
  </si>
  <si>
    <t>Pseudomonas phage vB_Pae-TbilisiM32</t>
  </si>
  <si>
    <t>APD21423.1_oligopeptide_8</t>
  </si>
  <si>
    <t>tail-length tape measure protein [Staphylococcus phage P240]</t>
  </si>
  <si>
    <t>Staphylococcus phage P240</t>
  </si>
  <si>
    <t>ATE85480.1_oligopeptide_21</t>
  </si>
  <si>
    <t>tail length tape-measure protein 1 [Escherichia phage Ayreon]</t>
  </si>
  <si>
    <t>Escherichia phage Ayreon</t>
  </si>
  <si>
    <t>ASR86845.1_oligopeptide_5</t>
  </si>
  <si>
    <t>YP_007173607.1_oligopeptide_12</t>
  </si>
  <si>
    <t>capsid protein [Lactobacillus phage phiAQ113]</t>
  </si>
  <si>
    <t>Lactobacillus phage phiAQ113</t>
  </si>
  <si>
    <t>ASR85512.1_oligopeptide_5</t>
  </si>
  <si>
    <t>scaffolding protein [Mycobacterium phage Krueger]</t>
  </si>
  <si>
    <t>Mycobacterium phage Krueger</t>
  </si>
  <si>
    <t>AIU44322.1_oligopeptide_6</t>
  </si>
  <si>
    <t>virion RNA polymerase [Delftia phage RG-2014]</t>
  </si>
  <si>
    <t>Delftia phage RG-2014</t>
  </si>
  <si>
    <t>ALA45720.1_oligopeptide_9</t>
  </si>
  <si>
    <t>tail fiber protein [Lambdavirus lambda]</t>
  </si>
  <si>
    <t>Lambdavirus lambda</t>
  </si>
  <si>
    <t>ASR77210.1_oligopeptide_1</t>
  </si>
  <si>
    <t>head-to-tail connector protein [Mycobacterium phage Avocado]</t>
  </si>
  <si>
    <t>Mycobacterium phage Avocado</t>
  </si>
  <si>
    <t>YP_003344865.1_oligopeptide_14</t>
  </si>
  <si>
    <t>minor structural protein [Streptococcus phage ALQ13.2]</t>
  </si>
  <si>
    <t>Streptococcus phage ALQ13.2</t>
  </si>
  <si>
    <t>ANH51468.1_oligopeptide_2</t>
  </si>
  <si>
    <t>putative virion structural protein [Erwinia phage vB_EamM_Simmy50]</t>
  </si>
  <si>
    <t>ANN87599.1_oligopeptide_1</t>
  </si>
  <si>
    <t>baseplate hub [Shigella phage SHSML-52-1]</t>
  </si>
  <si>
    <t>Shigella phage SHSML-52-1</t>
  </si>
  <si>
    <t>ASR84211.1_oligopeptide_24</t>
  </si>
  <si>
    <t>minor tail protein [Rhodococcus phage Hiro]</t>
  </si>
  <si>
    <t>Rhodococcus phage Hiro</t>
  </si>
  <si>
    <t>AKP24406.1_oligopeptide_2</t>
  </si>
  <si>
    <t>putative structural protein [Pseudomonas phage vB_PaeM_CEB_DP1]</t>
  </si>
  <si>
    <t>Pseudomonas phage vB_PaeM_CEB_DP1</t>
  </si>
  <si>
    <t>YP_009280739.1_oligopeptide_13</t>
  </si>
  <si>
    <t>DUF2213 domain-containing protein [Salmonella phage phSE-2]</t>
  </si>
  <si>
    <t>Salmonella phage phSE-2</t>
  </si>
  <si>
    <t>AKQ07495.1_oligopeptide_6</t>
  </si>
  <si>
    <t>tail fiber [Klebsiella phage Sushi]</t>
  </si>
  <si>
    <t>Klebsiella phage Sushi</t>
  </si>
  <si>
    <t>ACP41749.1_oligopeptide_39</t>
  </si>
  <si>
    <t>tail tape measure protein [Lactococcus phage P087]</t>
  </si>
  <si>
    <t>Lactococcus phage P087</t>
  </si>
  <si>
    <t>APU02851.1_oligopeptide_32</t>
  </si>
  <si>
    <t>minor tail protein [Mycobacterium phage CrystalP]</t>
  </si>
  <si>
    <t>Mycobacterium phage CrystalP</t>
  </si>
  <si>
    <t>ABR68774.1_oligopeptide_43</t>
  </si>
  <si>
    <t>putative tail fiber [Escherichia phage phiEcoM-GJ1]</t>
  </si>
  <si>
    <t>Escherichia phage phiEcoM-GJ1</t>
  </si>
  <si>
    <t>AHC94073.1_oligopeptide_12</t>
  </si>
  <si>
    <t>internal virion protein [Vibrio phage AS51]</t>
  </si>
  <si>
    <t>Vibrio phage AS51</t>
  </si>
  <si>
    <t>AKU44570.1_oligopeptide_19</t>
  </si>
  <si>
    <t>long tail fiber proximal subunit [Klebsiella phage Matisse]</t>
  </si>
  <si>
    <t>Klebsiella phage Matisse</t>
  </si>
  <si>
    <t>ASD53895.1_oligopeptide_1</t>
  </si>
  <si>
    <t>Escherichia phage ST0</t>
  </si>
  <si>
    <t>ATE85547.1_oligopeptide_14</t>
  </si>
  <si>
    <t>tail length tape measure protein [Salmonella phage St161]</t>
  </si>
  <si>
    <t>Salmonella phage St161</t>
  </si>
  <si>
    <t>YP_007349185.1_oligopeptide_43</t>
  </si>
  <si>
    <t>putative tail lysin 2 [Bacillus phage phiAGATE]</t>
  </si>
  <si>
    <t>Bacillus phage phiAGATE</t>
  </si>
  <si>
    <t>BAE72722.1_oligopeptide_18</t>
  </si>
  <si>
    <t>putative tail length tape measure protein [Xipdecavirus OP1]</t>
  </si>
  <si>
    <t>Xipdecavirus OP1</t>
  </si>
  <si>
    <t>YP_009204362.1_oligopeptide_26</t>
  </si>
  <si>
    <t>tail fiber protein [Escherichia phage P694]</t>
  </si>
  <si>
    <t>Escherichia phage P694</t>
  </si>
  <si>
    <t>YP_009283766.1_oligopeptide_3</t>
  </si>
  <si>
    <t>tail length tape-measure protein [Lactococcus phage M6165]</t>
  </si>
  <si>
    <t>Lactococcus phage M6165</t>
  </si>
  <si>
    <t>YP_009288234.1_oligopeptide_17</t>
  </si>
  <si>
    <t>putative structural protein [Escherichia phage vB_EcoM_Alf5]</t>
  </si>
  <si>
    <t>Escherichia phage vB_EcoM_Alf5</t>
  </si>
  <si>
    <t>AHY83171.1_oligopeptide_22</t>
  </si>
  <si>
    <t>putative tail length tape measure protein precursor [Escherichia phage e4/1c]</t>
  </si>
  <si>
    <t>Escherichia phage e4/1c</t>
  </si>
  <si>
    <t>AMS01300.1_oligopeptide_11</t>
  </si>
  <si>
    <t>virion protein [Bacillus phage AR9]</t>
  </si>
  <si>
    <t>Bacillus phage AR9</t>
  </si>
  <si>
    <t>APU92792.1_oligopeptide_10</t>
  </si>
  <si>
    <t>major capsid protein [Salmonella phage vB_SenS_Sasha]</t>
  </si>
  <si>
    <t>Salmonella phage vB_SenS_Sasha</t>
  </si>
  <si>
    <t>AST15633.1_oligopeptide_7</t>
  </si>
  <si>
    <t>structural protein [Staphylococcus phage vB_SauM-fRuSau02]</t>
  </si>
  <si>
    <t>Staphylococcus phage vB_SauM-fRuSau02</t>
  </si>
  <si>
    <t>YP_009304121.1_oligopeptide_5</t>
  </si>
  <si>
    <t>hypothetical protein BJD65_gp07 [Gordonia phage Guacamole]</t>
  </si>
  <si>
    <t>Gordonia phage Guacamole</t>
  </si>
  <si>
    <t>AIX44930.1_oligopeptide_6</t>
  </si>
  <si>
    <t>putative base plate hub subunit and tail lysozyme [Synechococcus phage ACG-2014e]</t>
  </si>
  <si>
    <t>Synechococcus phage ACG-2014e</t>
  </si>
  <si>
    <t>AKO61155.1_oligopeptide_1</t>
  </si>
  <si>
    <t>baseplate hub subunit tail length determinator [Escherichia phage APCEc01]</t>
  </si>
  <si>
    <t>Escherichia phage APCEc01</t>
  </si>
  <si>
    <t>ALH46391.1_oligopeptide_16</t>
  </si>
  <si>
    <t>minor tail protein [Paenibacillus phage Tripp]</t>
  </si>
  <si>
    <t>Paenibacillus phage Tripp</t>
  </si>
  <si>
    <t>ALY07248.1_oligopeptide_2</t>
  </si>
  <si>
    <t>baseplate hub subunit and tail lysozyme [Vibrio phage vB_VmeM-32]</t>
  </si>
  <si>
    <t>Vibrio phage vB_VmeM-32</t>
  </si>
  <si>
    <t>ARB15629.1_oligopeptide_24</t>
  </si>
  <si>
    <t>tail length tape-measure protein 1 [Klebsiella phage 2b LV-2017]</t>
  </si>
  <si>
    <t>Klebsiella phage 2b LV-2017</t>
  </si>
  <si>
    <t>ASR84763.1_oligopeptide_5</t>
  </si>
  <si>
    <t>scaffolding protein [Mycobacterium phage Hurricane]</t>
  </si>
  <si>
    <t>Mycobacterium phage Hurricane</t>
  </si>
  <si>
    <t>YP_009226005.1_oligopeptide_21</t>
  </si>
  <si>
    <t>tail tape measure protein [Klebsiella phage KP36]</t>
  </si>
  <si>
    <t>Klebsiella phage KP36</t>
  </si>
  <si>
    <t>AIU44323.1_oligopeptide_21</t>
  </si>
  <si>
    <t>lysozyme-like domain vision structural protein [Delftia phage RG-2014]</t>
  </si>
  <si>
    <t>ANM45884.1_oligopeptide_5</t>
  </si>
  <si>
    <t>putative tail tape-measure protein [Escherichia phage vB_EcoS_NBD2]</t>
  </si>
  <si>
    <t>Escherichia phage vB_EcoS_NBD2</t>
  </si>
  <si>
    <t>ASW31364.1_oligopeptide_1</t>
  </si>
  <si>
    <t>olgnname</t>
  </si>
  <si>
    <t>protein name</t>
  </si>
  <si>
    <t>phage name</t>
  </si>
  <si>
    <t>baseplate hub subunit tail length determinator [Escherichia phage ST0]</t>
  </si>
  <si>
    <t>ratio.samples</t>
  </si>
  <si>
    <t>ATCC</t>
  </si>
  <si>
    <t>Publikacje</t>
  </si>
  <si>
    <t>brak</t>
  </si>
  <si>
    <t>https://phagesdb.org/phages/Tuco/</t>
  </si>
  <si>
    <t>Znajomi/Posiadacze</t>
  </si>
  <si>
    <t>Kraushaar B, Hammerl JA, Kienöl M, Heinig ML, Sperling N, Dinh Thanh M, Reetz J, Jäckel C, Fetsch A, Hertwig S. Acquisition of virulence factors in livestock-associated MRSA: Lysogenic conversion of CC398 strains by virulence gene-containing phages. Sci Rep. 2017 May 17;7(1):2004. doi: 10.1038/s41598-017-02175-4. PMID: 28515479; PMCID: PMC5435737.</t>
  </si>
  <si>
    <t>Vlot M, Nobrega FL, Wong CFA, Liu Y, Brouns SJJ. Complete Genome Sequence of the Escherichia coli Phage Ayreon. Genome Announc. 2018 Jan 11;6(2):e01354-17. doi: 10.1128/genomeA.01354-17. PMID: 29326205; PMCID: PMC5764929.</t>
  </si>
  <si>
    <t>Yoon BH, Chang HI. Complete genomic sequence of the Lactobacillus temperate phage LF1. Arch Virol. 2011 Oct;156(10):1909-12. doi: 10.1007/s00705-011-1082-0. Epub 2011 Aug 3. PMID: 21811858.</t>
  </si>
  <si>
    <t>Guglielmotti DM, Deveau H, Binetti AG, Reinheimer JA, Moineau S, Quiberoni A. Genome analysis of two virulent Streptococcus thermophilus phages isolated in Argentina. Int J Food Microbiol. 2009 Nov 30;136(1):101-9. doi: 10.1016/j.ijfoodmicro.2009.09.005. Epub 2009 Sep 21. PMID: 19819037.</t>
  </si>
  <si>
    <t>https://phagesdb.org/phages/Hiro/</t>
  </si>
  <si>
    <t>Nguyen DT, Lessor LE, Cahill JL, Rasche ES, Kuty Everett GF. Complete Genome Sequence of Klebsiella pneumoniae Carbapenemase-Producing K. pneumoniae Siphophage Sushi. Genome Announc. 2015 Sep 3;3(5):e00994-15. doi: 10.1128/genomeA.00994-15. PMID: 26337889; PMCID: PMC4559738.</t>
  </si>
  <si>
    <t>Fleischacker CL, Segura-Totten M; SEA-PHAGES 2016 Bioinformatics Workshop, Garlena RA, Jacobs-Sera D, Pope WH, Russell DA, Hatfull GF. Genome Sequence of Mycobacterium Phage CrystalP. Genome Announc. 2017 Jul 13;5(28):e00542-17. doi: 10.1128/genomeA.00542-17. PMID: 28705967; PMCID: PMC5511906.</t>
  </si>
  <si>
    <t>Jamalludeen N, Kropinski AM, Johnson RP, Lingohr E, Harel J, Gyles CL. Complete genomic sequence of bacteriophage phiEcoM-GJ1, a novel phage that has myovirus morphology and a podovirus-like RNA polymerase. Appl Environ Microbiol. 2008 Jan;74(2):516-25. doi: 10.1128/AEM.00990-07. Epub 2007 Nov 26. PMID: 18039824; PMCID: PMC2223254.</t>
  </si>
  <si>
    <t>Kropinski AM</t>
  </si>
  <si>
    <t>Provasek VE, Lessor LE, Cahill JL, Rasche ES, Kuty Everett GF. Complete Genome Sequence of Carbapenemase-Producing Klebsiella pneumoniae Myophage Matisse. Genome Announc. 2015 Oct 1;3(5):e01136-15. doi: 10.1128/genomeA.01136-15. PMID: 26430049; PMCID: PMC4591321.</t>
  </si>
  <si>
    <t>R Lavigne/Z drulis-Kawa? (Maciejewska B, Roszniowski B, Espaillat A, Kęsik-Szeloch A, Majkowska-Skrobek G, Kropinski AM, Briers Y, Cava F, Lavigne R, Drulis-Kawa Z. Klebsiella phages representing a novel clade of viruses with an unknown DNA modification and biotechnologically interesting enzymes. Appl Microbiol Biotechnol. 2017 Jan;101(2):673-684. doi: 10.1007/s00253-016-7928-3. Epub 2016 Oct 21. PMID: 27766357; PMCID: PMC5219037.)</t>
  </si>
  <si>
    <t>TAK</t>
  </si>
  <si>
    <t>Wybrane</t>
  </si>
  <si>
    <t>Zeng C, Gilcrease EB, Hendrix RW, et al. DNA Packaging and Genomics of the Salmonella 9NA-Like Phages. Journal of Virology. 2019 Nov;93(22):e00848-19. DOI: 10.1128/jvi.00848-19. PMID: 31462565; PMCID: PMC6819911.</t>
  </si>
  <si>
    <t>https://assets.researchsquare.com/files/rs-154634/v1/2d567184-6b54-4f16-bbae-61d66bd664fa.pdf?c=1631878139</t>
  </si>
  <si>
    <t>Bhattacharjee AS, Motlagh AM, Gilcrease EB, Islam MI, Casjens SR, Goel R. Complete genome sequence of lytic bacteriophage RG-2014 that infects the multidrug resistant bacterium Delftia tsuruhatensis ARB-1. Stand Genomic Sci. 2017 Dec 18;12:82. doi: 10.1186/s40793-017-0290-y. PMID: 29270250; PMCID: PMC5735904.</t>
  </si>
  <si>
    <t>Bhattacharjee AS, Motlagh AM, Gilcrease EB, Islam MI, Casjens SR, Goel R. Complete genome sequence of lytic bacteriophage RG-2014 that infects the multidrug resistant bacterium Delftia tsuruhatensis ARB-1. Stand Genomic Sci. 2017 Dec 18;12:82. doi: 10.1186/s40793-017-0290-y. PMID: 29270250; PMCID: PMC5735904., https://pdf.sciencedirectassets.com/271768/1-s2.0-S0043135420X0011X/1-s2.0-S0043135420304371/am.pdf?X-Amz-Security-Token=IQoJb3JpZ2luX2VjEFYaCXVzLWVhc3QtMSJGMEQCIHqvJ%2FpvDbK8CWAGvl5%2BdANOniblBGpN6wZeCZmyaXj9AiBl6d1IEyoUWrcZUng1nNboowPmwCYNO%2F76pWGW96G5HCrbBAi%2F%2F%2F%2F%2F%2F%2F%2F%2F%2F%2F8BEAUaDDA1OTAwMzU0Njg2NSIM7clnO%2BTrKrL9oc08Kq8EzfdFM59YT%2BCg5xGXAdRmx13OtHpWZ0Xr9tgNxae6ODlt0Z%2B16TukIt61usx%2FdonNH7SO2gAyQTcImRKxV2vMuMguF8FIXhcVbmNrIUIAr8P%2B3vonH9rYuGOJb%2BJlfMuVTOJloczJ7FxxXFGnCZ6rNoQl0CnU6YV0IBXymXnU83BFEMbRvMwcTQhy5d1jO%2FZQgHnmYRSs71SoI%2FdK5yRiLKHVj0jWC%2BYpeE35Ndessr6%2FtWPgedPP4omatqAiygBOeONt6tzorDXh3GDiNB9TgcqkJJrfbFoQ6y6Wy%2BHR%2FN%2FQx3th6kI%2BDn6V3EcOuExddpi0vg%2BXTd%2FLJHq0hiGI%2BDpzt8O3XY7HXcVRekIbYKn8tqZox%2FK5Oqs6b%2F0XtmsYN4D6VM0OYeQqnvy5FLF856cCJm58q9K%2B14%2BBXuLCX%2BBi7jOiuMYPpBGGmH63InA8kPtyRR4%2Bk%2Fh%2FXmNPA94CtU52UOJ8%2BXtBs7ZQVyy1A%2BGtFjHbbc2R%2FzMt5I2W4PBzxQR0PMhaq%2BOXUqnIFw4gadw1EDqpiefCgzCurzWR7j1GWFP1kJ0HX%2FE04dowzyJmHHFyoB7Rijs0zSZDJTJMkdJTle1akkpFjx6LsoiTdRtgVdsUgK%2FLV5SbPR8nTUsdOD%2F59y2XpgVh8CrydO7aRukLXapJsqiMuGzwLON3HGwej2CCZqPjSdKpKR0%2B%2FwAuTE4x9Llfa%2Bygh75VpAfWuaFyQOGE8oIbi1ne9oneHjCrnOmXBjqqAU%2FyMhQjYOIg7gyh6EGm1IChPfS2LAGGtsEBfJ33BMQwsL%2Bxkt7rNM836hQGSxDHV%2FWbInyLGo4uTgOA0ZxIGB6ps2hz5yFzgPG5lhlsDTSEsXi%2BBimEH697fSQtvv8nhle05G4%2B%2FFoU8xHLbGYa5zBZTj0oiZvmy%2FwSAAXXOi44uLNnkVEghkat0CUNoclPasT4Jd2EwIKlJTcqxy1i%2BNZ0k5denzYdvpwI&amp;X-Amz-Algorithm=AWS4-HMAC-SHA256&amp;X-Amz-Date=20220815T141205Z&amp;X-Amz-SignedHeaders=host&amp;X-Amz-Expires=300&amp;X-Amz-Credential=ASIAQ3PHCVTYX7VA52OV%2F20220815%2Fus-east-1%2Fs3%2Faws4_request&amp;X-Amz-Signature=699e798ae74541969bb27a4ed1a26757954e023bab6f33130220c8689874ec5f&amp;hash=9e8591aecb955c24821d9e75c9d0dbdad1e8dd2f6e1507d264b8cb92625f2480&amp;host=68042c943591013ac2b2430a89b270f6af2c76d8dfd086a07176afe7c76c2c61&amp;pii=S0043135420304371&amp;tid=pdf-49b88837-ce42-49b0-8734-9b6d062d306e&amp;sid=aa20ca6924c2e542bc480ad7dafb623a6a96gxrqb&amp;type=client</t>
  </si>
  <si>
    <t>R Lavigne, Z Drulis-Kawa ? Majkowska-Skrobek G, Łątka A, Berisio R, Maciejewska B, Squeglia F, Romano M, Lavigne R, Struve C, Drulis-Kawa Z. Capsule-Targeting Depolymerase, Derived from Klebsiella KP36 Phage, as a Tool for the Development of Anti-Virulent Strategy. Viruses. 2016 Dec 1;8(12):324. doi: 10.3390/v8120324. PMID: 27916936; PMCID: PMC5192385.</t>
  </si>
  <si>
    <t>Marques AT, Tanoeiro L, Duarte A, Gonçalves L, Vítor JMB, Vale FF. Genomic Analysis of Prophages from Klebsiella pneumoniae Clinical Isolates. Microorganisms. 2021 Oct 28;9(11):2252. doi: 10.3390/microorganisms9112252. PMID: 34835377; PMCID: PMC8617712.</t>
  </si>
  <si>
    <t xml:space="preserve">brak </t>
  </si>
  <si>
    <t>Zhou W, Wen H, Li Y, Gao Y, Zheng X, Yuan L, Zhu G, Yang Z. Whole-Genome Analysis Reveals That Bacteriophages Promote Environmental Adaptation of Staphylococcus aureus via Gene Exchange, Acquisition, and Loss. Viruses. 2022 May 31;14(6):1199. doi: 10.3390/v14061199. PMID: 35746669; PMCID: PMC9230882.</t>
  </si>
  <si>
    <t>Yagubi AI, Castle AJ, Kropinski AM, Banks TW, Svircev AM. Complete Genome Sequence of Erwinia amylovora Bacteriophage vB_EamM_Ea35-70. Genome Announc. 2014 Aug 21;2(4):e00413-14. doi: 10.1128/genomeA.00413-14. PMID: 25146132; PMCID: PMC4153477.</t>
  </si>
  <si>
    <t>Kropinski A M</t>
  </si>
  <si>
    <t>Chen M, Xu J, Yao H, Lu C, Zhang W. Isolation, genome sequencing and functional analysis of two T7-like coliphages of avian pathogenic Escherichia coli. Gene. 2016 May 10;582(1):47-58. doi: 10.1016/j.gene.2016.01.049. Epub 2016 Jan 29. PMID: 26828615.</t>
  </si>
  <si>
    <t>Barylski J, Nowicki G, Goździcka-Józefiak A. The discovery of phiAGATE, a novel phage infecting Bacillus pumilus, leads to new insights into the phylogeny of the subfamily Spounavirinae. PLoS One. 2014 Jan 23;9(1):e86632. doi: 10.1371/journal.pone.0086632. PMID: 24466180; PMCID: PMC3900605.</t>
  </si>
  <si>
    <t>Barylski J</t>
  </si>
  <si>
    <t>Wang J, Niu YD, Chen J, McAllister TA, Stanford K. Complete Genome Sequence of Escherichia coli O145:NM Bacteriophage vB_EcoM_AYO145A, a New Member of O1-Like Phages. Genome Announc. 2015 Jun 18;3(3):e00539-15. doi: 10.1128/genomeA.00539-15. PMID: 26089406; PMCID: PMC4472883.</t>
  </si>
  <si>
    <t>?</t>
  </si>
  <si>
    <t>Podobne fagi</t>
  </si>
  <si>
    <t>Sekwencja</t>
  </si>
  <si>
    <t xml:space="preserve">waenagtssfvklgavkgakgdkgdkgdkgdtgakgdagakgadgakgdkgdkgdk
</t>
  </si>
  <si>
    <t>ATCC [podobne fagi]</t>
  </si>
  <si>
    <t>Publikacje [podobne fagi]</t>
  </si>
  <si>
    <t>Znajomi/Posiadacze [podobne fagi]</t>
  </si>
  <si>
    <t>No significant similarity found.</t>
  </si>
  <si>
    <t>ygtkgtnttgnhthnvsgntstngthnhdvyprendgtgnavadsdgggarrtsrt</t>
  </si>
  <si>
    <t>waenagtssfvklgavkgakgdkgdkgdkgdtgpkgdtgakgadgakgdkgdkgdk</t>
  </si>
  <si>
    <t>nsnqattaqlkrasdavqkqsakhkalveqykqegnqvqklkvqndnlsksndkie</t>
  </si>
  <si>
    <t>aentilsntnskamkslglqtlflgsttgktskgfkglagamlfnlkpinvlknsa</t>
  </si>
  <si>
    <t>zakładka nr 1</t>
  </si>
  <si>
    <t>zakładka nr 2</t>
  </si>
  <si>
    <t>sptsggsktngagaggkggggklsndksisggsngtsdgpagnggfgssggsgtgs</t>
  </si>
  <si>
    <t>qvqklkvqndnlsksndkiessyaktntklkqtekefndlnntiknhsanvakaet</t>
  </si>
  <si>
    <t>nrmneteaarhqreiarinamqyadqavrdaaiqreneryekalasgkkktreprn</t>
  </si>
  <si>
    <t>zakładka nr 3</t>
  </si>
  <si>
    <t>zakładka nr 4</t>
  </si>
  <si>
    <t>lrrawlnyensgafdieventsrlfrynmagarlgsnalrvgalnlgtgqfrfpvs</t>
  </si>
  <si>
    <t>zakładka nr 5</t>
  </si>
  <si>
    <t>nplsdfqfaktgvlmlnyveptvgnmkpvaaagfvwnefiglgvnngpsirtypgv</t>
  </si>
  <si>
    <t>qadgppiqkdsggastekntatgglsdgtkdgdgnsrvntppkkvqpvknktavse</t>
  </si>
  <si>
    <t>zakładka nr 6</t>
  </si>
  <si>
    <t>fyhtaqkskndmigipsdellwfhvagsvdgcisgigktplglkcgttvygefrdd</t>
  </si>
  <si>
    <t>zakładka nr 7</t>
  </si>
  <si>
    <t>zakładka nr 8</t>
  </si>
  <si>
    <t>kiqderqravtkarmqaakvtdnpnqisragdlagenydlqkaeearqeaqrkgeq</t>
  </si>
  <si>
    <t>zakładka nr 9</t>
  </si>
  <si>
    <t>NIE</t>
  </si>
  <si>
    <t>nrdlvqdagktvssaqkalkdaeaelaagkervkgrpgaasglaplqanvtkaeqa</t>
  </si>
  <si>
    <t>zakładka nr 10</t>
  </si>
  <si>
    <t>adswkwvgdhtvgalnlivdtvsaiintirkliadgdamiaqfivdagrqlqkipg</t>
  </si>
  <si>
    <t>zakładka nr 11</t>
  </si>
  <si>
    <t>zakładka nr 12</t>
  </si>
  <si>
    <t>aatkaseaatsardavaskeaakssetnasssagraassataaensaraaktsetn</t>
  </si>
  <si>
    <t>zakładka nr 13</t>
  </si>
  <si>
    <t>vqkntmkltfttrkvgsdtevldngqaggswsqvsefnasdanlgnrypadtsyiv</t>
  </si>
  <si>
    <t>dsstftiarkgvmgadwddgtsvsamlylkagsrvragtnhngynpdivgdawnrc</t>
  </si>
  <si>
    <t>zakładka nr 14</t>
  </si>
  <si>
    <t>kssenkaktsetnakasetaaktsetnakasenkaktsetnakasetaaktsetna</t>
  </si>
  <si>
    <t>zakładka nr 15</t>
  </si>
  <si>
    <t>gssptsggsktngagaggkggggklsndktisggsngtsdgpagnggfgsaggsgt</t>
  </si>
  <si>
    <t>qsleegatgftrngmsygqtqtvvnvkidakvnnqvasatvavpggqtvtqqmnmn</t>
  </si>
  <si>
    <t xml:space="preserve">No significant similarity found. </t>
  </si>
  <si>
    <t>zakładka nr 16</t>
  </si>
  <si>
    <t>gstqykdnsksraatatasssklqvnsninvsvsgnesvaekvknsselkkigqav</t>
  </si>
  <si>
    <t>dvivtpnklnertatetrrglaeiatqaetngstdditivtpkklhnriasptltg</t>
  </si>
  <si>
    <t>zakładka nr 17</t>
  </si>
  <si>
    <t>zakładka nr 18</t>
  </si>
  <si>
    <t>AGR46787.1_oligopeptide_19</t>
  </si>
  <si>
    <t>tail fiber protein [Bacillus phage JL]</t>
  </si>
  <si>
    <t>Bacillus phage JL</t>
  </si>
  <si>
    <t>ARM67965.1_oligopeptide_10</t>
  </si>
  <si>
    <t>tail length tape-measure protein 1 [Morganella phage IME1369_02]</t>
  </si>
  <si>
    <t>Morganella phage IME1369_02</t>
  </si>
  <si>
    <t>ASZ79018.1_oligopeptide_6</t>
  </si>
  <si>
    <t>tail fiber protein [Serratia phage 2050H2]</t>
  </si>
  <si>
    <t>Serratia phage 2050H2</t>
  </si>
  <si>
    <t>BAM76796.1_oligopeptide_8</t>
  </si>
  <si>
    <t>phage tail tape measure protein [Staphylococcus phage phi7401PVL]</t>
  </si>
  <si>
    <t>Staphylococcus phage phi7401PVL</t>
  </si>
  <si>
    <t>YP_009292506.1_oligopeptide_26</t>
  </si>
  <si>
    <t>internal virion protein C [Citrobacter phage SH3]</t>
  </si>
  <si>
    <t>Citrobacter phage SH3</t>
  </si>
  <si>
    <t>ABM63432.1_oligopeptide_12</t>
  </si>
  <si>
    <t>internal virion-like protein [Erwinia phage Era103]</t>
  </si>
  <si>
    <t>Erwinia phage Era103</t>
  </si>
  <si>
    <t>AGT13389.1_oligopeptide_1</t>
  </si>
  <si>
    <t>baseplate J [Bacillus phage Troll]</t>
  </si>
  <si>
    <t>Bacillus phage Troll</t>
  </si>
  <si>
    <t>ALA06991.1_oligopeptide_2</t>
  </si>
  <si>
    <t>minor tail protein [Lactococcus phage GE1]</t>
  </si>
  <si>
    <t>Lactococcus phage GE1</t>
  </si>
  <si>
    <t>ANH52082.1_oligopeptide_8</t>
  </si>
  <si>
    <t>putative tail fiber protein [Erwinia phage vB_EamM_RAY]</t>
  </si>
  <si>
    <t>Erwinia phage vB_EamM_RAY</t>
  </si>
  <si>
    <t>ASM62516.1_oligopeptide_5</t>
  </si>
  <si>
    <t>scaffolding protein [Mycobacterium phage AlleyCat]</t>
  </si>
  <si>
    <t>Mycobacterium phage AlleyCat</t>
  </si>
  <si>
    <t>NP_695158.1_oligopeptide_35</t>
  </si>
  <si>
    <t>tape measure protein [Lactobacillus phage phig1e]</t>
  </si>
  <si>
    <t>Lactobacillus phage phig1e</t>
  </si>
  <si>
    <t>YP_009005533.1_oligopeptide_28</t>
  </si>
  <si>
    <t>long tail fiber proximal subunit [Enterobacter phage PG7]</t>
  </si>
  <si>
    <t>Enterobacter phage PG7</t>
  </si>
  <si>
    <t>YP_655486.1_oligopeptide_7</t>
  </si>
  <si>
    <t>baseplate assembly protein V [Baylorvirus PHL101]</t>
  </si>
  <si>
    <t>Baylorvirus PHL101</t>
  </si>
  <si>
    <t>AGK86375.1_oligopeptide_41</t>
  </si>
  <si>
    <t>putative virion protein [Mycobacterium phage Sedge]</t>
  </si>
  <si>
    <t>Mycobacterium phage Sedge</t>
  </si>
  <si>
    <t>AHY26622.1_oligopeptide_1</t>
  </si>
  <si>
    <t>structural protein [Acinetobacter phage vB_AbaM_Acibel004]</t>
  </si>
  <si>
    <t>Acinetobacter phage vB_AbaM_Acibel004</t>
  </si>
  <si>
    <t>AHY26832.1_oligopeptide_4</t>
  </si>
  <si>
    <t>scaffolding protein [Mycobacterium phage ZoeJ]</t>
  </si>
  <si>
    <t>Mycobacterium phage ZoeJ</t>
  </si>
  <si>
    <t>AHY26832.1_oligopeptide_5</t>
  </si>
  <si>
    <t>AKU42946.1_oligopeptide_9</t>
  </si>
  <si>
    <t>ATG86328.1_oligopeptide_28</t>
  </si>
  <si>
    <t>tail protein [Lactobacillus phage LpeD]</t>
  </si>
  <si>
    <t>Lactobacillus phage LpeD</t>
  </si>
  <si>
    <t>YP_001828666.1_oligopeptide_52</t>
  </si>
  <si>
    <t>putative tail protein [Lactococcus phage 1706]</t>
  </si>
  <si>
    <t>Lactococcus phage 1706</t>
  </si>
  <si>
    <t>YP_004322532.1_oligopeptide_8</t>
  </si>
  <si>
    <t>proximal tail sheath stabilization [Prochlorococcus phage P-HM1]</t>
  </si>
  <si>
    <t>Prochlorococcus phage P-HM1</t>
  </si>
  <si>
    <t>YP_009225314.1_oligopeptide_32</t>
  </si>
  <si>
    <t>minor tail protein [Mycobacterium phage Mindy]</t>
  </si>
  <si>
    <t>Mycobacterium phage Mindy</t>
  </si>
  <si>
    <t>AKU42946.1_oligopeptide_4</t>
  </si>
  <si>
    <t>ALA07791.1_oligopeptide_3</t>
  </si>
  <si>
    <t>putative tail lysin 2 [Bacillus phage PBC6]</t>
  </si>
  <si>
    <t>Bacillus phage PBC6</t>
  </si>
  <si>
    <t>ALF02006.1_oligopeptide_6</t>
  </si>
  <si>
    <t>tail length tape-measure protein [Enterococcus phage IME-EFm5]</t>
  </si>
  <si>
    <t>Enterococcus phage IME-EFm5</t>
  </si>
  <si>
    <t>AMD43402.1_oligopeptide_12</t>
  </si>
  <si>
    <t>virion DNA-directed RNA polymerase [Pseudomonas phage ZC03]</t>
  </si>
  <si>
    <t>Pseudomonas phage ZC03</t>
  </si>
  <si>
    <t>ANZ48640.1_oligopeptide_12</t>
  </si>
  <si>
    <t>putative virion structural protein [Erwinia phage vB_EamM_ChrisDB]</t>
  </si>
  <si>
    <t>Erwinia phage vB_EamM_ChrisDB</t>
  </si>
  <si>
    <t>AOZ62351.1_oligopeptide_10</t>
  </si>
  <si>
    <t>tail lysin 1 [Bacillus phage SBP8a]</t>
  </si>
  <si>
    <t>Bacillus phage SBP8a</t>
  </si>
  <si>
    <t>APD20708.1_oligopeptide_2</t>
  </si>
  <si>
    <t>minor capsid protein [Pseudomonas phage PA5]</t>
  </si>
  <si>
    <t>Pseudomonas phage PA5</t>
  </si>
  <si>
    <t>ASK85819.1_oligopeptide_23</t>
  </si>
  <si>
    <t>tail length tape-measure protein 1 [Acinetobacter phage Ab105-2phi]</t>
  </si>
  <si>
    <t>Acinetobacter phage Ab105-2phi</t>
  </si>
  <si>
    <t>ASS33917.1_oligopeptide_5</t>
  </si>
  <si>
    <t>baseplate hub subunit/tail lysozyme [Acidovorax phage ACP17]</t>
  </si>
  <si>
    <t>Acidovorax phage ACP17</t>
  </si>
  <si>
    <t>NP_040595.1_oligopeptide_21</t>
  </si>
  <si>
    <t>tail tape measure protein [Lambdavirus lambda]</t>
  </si>
  <si>
    <t>YP_004324921.1_oligopeptide_180</t>
  </si>
  <si>
    <t>structural protein [Prochlorococcus phage P-SSM7]</t>
  </si>
  <si>
    <t>Prochlorococcus phage P-SSM7</t>
  </si>
  <si>
    <t>YP_009275307.1_oligopeptide_38</t>
  </si>
  <si>
    <t>putative tail protein [Bacillus phage Shbh1]</t>
  </si>
  <si>
    <t>Bacillus phage Shbh1</t>
  </si>
  <si>
    <t>AHB80340.1_oligopeptide_35</t>
  </si>
  <si>
    <t>Phage tail length tape-measure protein [Oenococcus phage phiS11]</t>
  </si>
  <si>
    <t>Oenococcus phage phiS11</t>
  </si>
  <si>
    <t>ALH23591.1_oligopeptide_2</t>
  </si>
  <si>
    <t>putative scaffold protein [Pseudomonas phage PaMx42]</t>
  </si>
  <si>
    <t>Pseudomonas phage PaMx42</t>
  </si>
  <si>
    <t>AON97456.1_oligopeptide_6</t>
  </si>
  <si>
    <t>tail protein [Rhodococcus phage ChewyVIII]</t>
  </si>
  <si>
    <t>Rhodococcus phage ChewyVIII</t>
  </si>
  <si>
    <t>ASR77944.1_oligopeptide_5</t>
  </si>
  <si>
    <t>scaffolding protein [Mycobacterium phage Bella96]</t>
  </si>
  <si>
    <t>Mycobacterium phage Bella96</t>
  </si>
  <si>
    <t>YP_009002662.1_oligopeptide_6</t>
  </si>
  <si>
    <t>scaffolding protein [Mycobacterium phage Validus]</t>
  </si>
  <si>
    <t>Mycobacterium phage Validus</t>
  </si>
  <si>
    <t>YP_009195377.1_oligopeptide_20</t>
  </si>
  <si>
    <t>tail tape measure protein [Klebsiella phage KLPN1]</t>
  </si>
  <si>
    <t>Klebsiella phage KLPN1</t>
  </si>
  <si>
    <t>YP_009200585.1_oligopeptide_6</t>
  </si>
  <si>
    <t>tail fibers protein [Escherichia phage P483]</t>
  </si>
  <si>
    <t>Escherichia phage P483</t>
  </si>
  <si>
    <t>YP_009218324.1_oligopeptide_8</t>
  </si>
  <si>
    <t>major capsid protein precursor [Enterococcus phage EFDG1]</t>
  </si>
  <si>
    <t>Enterococcus phage EFDG1</t>
  </si>
  <si>
    <t>YP_009220821.1_oligopeptide_5</t>
  </si>
  <si>
    <t>proximal tail sheath stabilization protein [Salmonella phage 38]</t>
  </si>
  <si>
    <t>Salmonella phage 38</t>
  </si>
  <si>
    <t>YP_009284930.1_oligopeptide_21</t>
  </si>
  <si>
    <t>tail tape measure protein [Klebsiella phage PKP126]</t>
  </si>
  <si>
    <t>Klebsiella phage PKP126</t>
  </si>
  <si>
    <t>YP_009301750.1_oligopeptide_5</t>
  </si>
  <si>
    <t>hypothetical protein BJD61_gp07 [Gordonia phage Obliviate]</t>
  </si>
  <si>
    <t>Gordonia phage Obliviate</t>
  </si>
  <si>
    <t>ALN97542.1_oligopeptide_5</t>
  </si>
  <si>
    <t>tail tape measure protein [Aeromonas phage phiARM81ld]</t>
  </si>
  <si>
    <t>Aeromonas phage phiARM81ld</t>
  </si>
  <si>
    <t>AME18049.2_oligopeptide_15</t>
  </si>
  <si>
    <t>tail tape measure protein [Pseudomonas phage AAT-1]</t>
  </si>
  <si>
    <t>Pseudomonas phage AAT-1</t>
  </si>
  <si>
    <t>AMR59908.1_oligopeptide_2</t>
  </si>
  <si>
    <t>putative tail sheath protein [Enterobacteria phage SEGD1]</t>
  </si>
  <si>
    <t>Enterobacteria phage SEGD1</t>
  </si>
  <si>
    <t>AMW36126.1_oligopeptide_8</t>
  </si>
  <si>
    <t>scaffold protein [Xanthomonas phage XAJ2]</t>
  </si>
  <si>
    <t>Xanthomonas phage XAJ2</t>
  </si>
  <si>
    <t>ANH50502.1_oligopeptide_7</t>
  </si>
  <si>
    <t>structural protein [Staphylococcus phage pSco-10]</t>
  </si>
  <si>
    <t>Staphylococcus phage pSco-10</t>
  </si>
  <si>
    <t>ANM44979.1_oligopeptide_74</t>
  </si>
  <si>
    <t>putative structural peptidoglycan hydrolase [Pseudomonas phage KTN4]</t>
  </si>
  <si>
    <t>Pseudomonas phage KTN4</t>
  </si>
  <si>
    <t>AOV61491.1_oligopeptide_23</t>
  </si>
  <si>
    <t>baseplate hub + tail lysozyme [Synechococcus phage S-WAM1]</t>
  </si>
  <si>
    <t>Synechococcus phage S-WAM1</t>
  </si>
  <si>
    <t>AQZ54568.1_oligopeptide_6</t>
  </si>
  <si>
    <t>UNVERIFIED_ORG: putative tail tape measure protein [Proteus phage VB_PmiS-Isfahan]</t>
  </si>
  <si>
    <t>Proteus phage VB_PmiS-Isfahan</t>
  </si>
  <si>
    <t>BAQ87899.1_oligopeptide_29</t>
  </si>
  <si>
    <t>putative internal virion protein D [uncultured Mediterranean phage uvMED]</t>
  </si>
  <si>
    <t>uncultured Mediterranean phage uvMED</t>
  </si>
  <si>
    <t>NP_043558.1_oligopeptide_3</t>
  </si>
  <si>
    <t>tape measure protein [Ceduovirus c2]</t>
  </si>
  <si>
    <t>Ceduovirus c2</t>
  </si>
  <si>
    <t>YP_009042663.1_oligopeptide_6</t>
  </si>
  <si>
    <t>tail tape measure protein [Enterococcus phage IME-EFm1]</t>
  </si>
  <si>
    <t>Enterococcus phage IME-EFm1</t>
  </si>
  <si>
    <t>AAY52874.1_oligopeptide_9</t>
  </si>
  <si>
    <t>tail sheath protein precursor [Listeria phage A511]</t>
  </si>
  <si>
    <t>Listeria phage A511</t>
  </si>
  <si>
    <t>ACO83176.1_oligopeptide_7</t>
  </si>
  <si>
    <t>tail component protein [Streptococcus phage Abc2]</t>
  </si>
  <si>
    <t>Streptococcus phage Abc2</t>
  </si>
  <si>
    <t>AHL19608.1_oligopeptide_3</t>
  </si>
  <si>
    <t>major capsid protein [Enterococcus phage VD13]</t>
  </si>
  <si>
    <t>Enterococcus phage VD13</t>
  </si>
  <si>
    <t>ALA07791.1_oligopeptide_33</t>
  </si>
  <si>
    <t>ALA45720.1_oligopeptide_8</t>
  </si>
  <si>
    <t>ALM62159.1_oligopeptide_4</t>
  </si>
  <si>
    <t>putative baseplate [Vibrio phage qdvp001]</t>
  </si>
  <si>
    <t>Vibrio phage qdvp001</t>
  </si>
  <si>
    <t>ANT44349.1_oligopeptide_67</t>
  </si>
  <si>
    <t>virion associated RNA polymerase [Pseudomonas phage vB_Pae575P-3]</t>
  </si>
  <si>
    <t>Pseudomonas phage vB_Pae575P-3</t>
  </si>
  <si>
    <t>ANY29957.1_oligopeptide_3</t>
  </si>
  <si>
    <t>capsid and scaffold protein [Escherichia phage Sloth]</t>
  </si>
  <si>
    <t>Escherichia phage Sloth</t>
  </si>
  <si>
    <t>AQT25208.1_oligopeptide_2</t>
  </si>
  <si>
    <t>tail fiber protein [Providencia phage vB_PreS_PR1]</t>
  </si>
  <si>
    <t>Providencia phage vB_PreS_PR1</t>
  </si>
  <si>
    <t>ASU01181.1_oligopeptide_1</t>
  </si>
  <si>
    <t>capsid and scaffold protein [Staphylococcus phage SN13]</t>
  </si>
  <si>
    <t>Staphylococcus phage SN13</t>
  </si>
  <si>
    <t>ASZ73649.1_oligopeptide_2</t>
  </si>
  <si>
    <t>hypothetical protein SEA_MORPHER26_16 [Mycobacterium phage Morpher26]</t>
  </si>
  <si>
    <t>Mycobacterium phage Morpher26</t>
  </si>
  <si>
    <t>YP_009284725.1_oligopeptide_5</t>
  </si>
  <si>
    <t>tail length tape-measure protein [Enterococcus phage SANTOR1]</t>
  </si>
  <si>
    <t>Enterococcus phage SANTOR1</t>
  </si>
  <si>
    <t>YP_919019.1_oligopeptide_8</t>
  </si>
  <si>
    <t>tail fiber protein [Yersinia phage Berlin]</t>
  </si>
  <si>
    <t>Yersinia phage Berlin</t>
  </si>
  <si>
    <t>AGC35554.1_oligopeptide_2</t>
  </si>
  <si>
    <t>putative internal virion protein [Rhizobium phage RHEph01]</t>
  </si>
  <si>
    <t>Rhizobium phage RHEph01</t>
  </si>
  <si>
    <t>ANO57318.1_oligopeptide_18</t>
  </si>
  <si>
    <t>tail tape measure protein [Pseudomonas phage MD8]</t>
  </si>
  <si>
    <t>Pseudomonas phage MD8</t>
  </si>
  <si>
    <t>ANO57375.1_oligopeptide_4</t>
  </si>
  <si>
    <t>major capsid protein [Pseudomonas phage AN14]</t>
  </si>
  <si>
    <t>Pseudomonas phage AN14</t>
  </si>
  <si>
    <t>NP_041997.1_oligopeptide_13</t>
  </si>
  <si>
    <t>major capsid protein [Escherichia phage T7]</t>
  </si>
  <si>
    <t>Escherichia phage T7</t>
  </si>
  <si>
    <t>YP_006908041.1_oligopeptide_33</t>
  </si>
  <si>
    <t>putative tail lysin 2 [Bacillus phage BCP78]</t>
  </si>
  <si>
    <t>Bacillus phage BCP78</t>
  </si>
  <si>
    <t>YP_006961.1_oligopeptide_18</t>
  </si>
  <si>
    <t>L-shaped tail fiber protein [Escherichia phage T5]</t>
  </si>
  <si>
    <t>Escherichia phage T5</t>
  </si>
  <si>
    <t>YP_009275574.1_oligopeptide_2</t>
  </si>
  <si>
    <t>head-to-tail connector [Gordonia phage Bowser]</t>
  </si>
  <si>
    <t>Gordonia phage Bowser</t>
  </si>
  <si>
    <t>YP_009284429.1_oligopeptide_44</t>
  </si>
  <si>
    <t>tail lysin [Bacillus phage NotTheCreek]</t>
  </si>
  <si>
    <t>Bacillus phage NotTheCreek</t>
  </si>
  <si>
    <t>YP_009287224.1_oligopeptide_5</t>
  </si>
  <si>
    <t>hypothetical protein BIZ76_gp07 [Gordonia phage CaptainKirk2]</t>
  </si>
  <si>
    <t>Gordonia phage CaptainKirk2</t>
  </si>
  <si>
    <t>ABF57499.1_oligopeptide_44</t>
  </si>
  <si>
    <t>putative tail measure protein [Corynebacterium phage P1201]</t>
  </si>
  <si>
    <t>Corynebacterium phage P1201</t>
  </si>
  <si>
    <t>ABH09865.1_oligopeptide_26</t>
  </si>
  <si>
    <t>putative tail component protein [Pseudomonas phage MP22]</t>
  </si>
  <si>
    <t>Pseudomonas phage MP22</t>
  </si>
  <si>
    <t>AEV89491.1_oligopeptide_1</t>
  </si>
  <si>
    <t>putative virion structural protein [Pseudomonas phage OBP]</t>
  </si>
  <si>
    <t>Pseudomonas phage OBP</t>
  </si>
  <si>
    <t>AHY26738.1_oligopeptide_36</t>
  </si>
  <si>
    <t>putative tail protein I [Acinetobacter phage vB_AbaM_Acibel004]</t>
  </si>
  <si>
    <t>AHZ09527.1_oligopeptide_23</t>
  </si>
  <si>
    <t>tail lysin [Bacillus phage CAM003]</t>
  </si>
  <si>
    <t>Bacillus phage CAM003</t>
  </si>
  <si>
    <t>ALN97343.1_oligopeptide_35</t>
  </si>
  <si>
    <t>tail tape measure protein [Bacillus phage phi4I1]</t>
  </si>
  <si>
    <t>Bacillus phage phi4I1</t>
  </si>
  <si>
    <t>ANZ50491.1_oligopeptide_6</t>
  </si>
  <si>
    <t>putative virion structural protein [Erwinia phage vB_EamM_Stratton]</t>
  </si>
  <si>
    <t>Erwinia phage vB_EamM_Stratton</t>
  </si>
  <si>
    <t>AOQ27447.1_oligopeptide_10</t>
  </si>
  <si>
    <t>tail protein [Streptococcus phage SpGS-1]</t>
  </si>
  <si>
    <t>Streptococcus phage SpGS-1</t>
  </si>
  <si>
    <t>AOT25520.1_oligopeptide_2</t>
  </si>
  <si>
    <t>head-to-tail adaptor [Mycobacterium phage Margo]</t>
  </si>
  <si>
    <t>Mycobacterium phage Margo</t>
  </si>
  <si>
    <t>AOZ61247.1_oligopeptide_13</t>
  </si>
  <si>
    <t>hypothetical protein SEA_DARTHPHADER_6 [Mycobacterium phage DarthPhader]</t>
  </si>
  <si>
    <t>Mycobacterium phage DarthPhader</t>
  </si>
  <si>
    <t>AOZ65309.1_oligopeptide_32</t>
  </si>
  <si>
    <t>putative tail fiber protein [Klebsiella phage vB_KpnS_KpV522]</t>
  </si>
  <si>
    <t>Klebsiella phage vB_KpnS_KpV522</t>
  </si>
  <si>
    <t>APC43608.1_oligopeptide_5</t>
  </si>
  <si>
    <t>scaffolding protein [Mycobacterium phage Amelie]</t>
  </si>
  <si>
    <t>Mycobacterium phage Amelie</t>
  </si>
  <si>
    <t>APU01175.1_oligopeptide_27</t>
  </si>
  <si>
    <t>tail length tape-measure protein [Aeromonas phage 32]</t>
  </si>
  <si>
    <t>Aeromonas phage 32</t>
  </si>
  <si>
    <t>ARM66022.1_oligopeptide_39</t>
  </si>
  <si>
    <t>tail tape measure protein [Lactococcus phage AM6]</t>
  </si>
  <si>
    <t>Lactococcus phage AM6</t>
  </si>
  <si>
    <t>ARM68386.1_oligopeptide_3</t>
  </si>
  <si>
    <t>tail length tape-measure protein [Staphylococcus phage IME1354_01]</t>
  </si>
  <si>
    <t>Staphylococcus phage IME1354_01</t>
  </si>
  <si>
    <t>ARM70345.1_oligopeptide_32</t>
  </si>
  <si>
    <t>putative tail fiber protein [Klebsiella phage KOX1]</t>
  </si>
  <si>
    <t>Klebsiella phage KOX1</t>
  </si>
  <si>
    <t>ARM71100.1_oligopeptide_43</t>
  </si>
  <si>
    <t>ASR78341.1_oligopeptide_44</t>
  </si>
  <si>
    <t>tail lysin protein [Bacillus phage PPIsBest]</t>
  </si>
  <si>
    <t>Bacillus phage PPIsBest</t>
  </si>
  <si>
    <t>ASR83747.1_oligopeptide_2</t>
  </si>
  <si>
    <t>hypothetical protein SEA_NUBIA_13 [Arthrobacter phage Nubia]</t>
  </si>
  <si>
    <t>Arthrobacter phage Nubia</t>
  </si>
  <si>
    <t>ASR87181.1_oligopeptide_5</t>
  </si>
  <si>
    <t>scaffolding protein [Mycobacterium phage LastHope]</t>
  </si>
  <si>
    <t>Mycobacterium phage LastHope</t>
  </si>
  <si>
    <t>ASV44956.1_oligopeptide_21</t>
  </si>
  <si>
    <t>tail length tape-measure protein [Klebsiella phage MezzoGao]</t>
  </si>
  <si>
    <t>Klebsiella phage MezzoGao</t>
  </si>
  <si>
    <t>ASZ76620.1_oligopeptide_26</t>
  </si>
  <si>
    <t>tail length tape-measure protein [Clostridium phage CP3]</t>
  </si>
  <si>
    <t>Clostridium phage CP3</t>
  </si>
  <si>
    <t>ATA65284.1_oligopeptide_9</t>
  </si>
  <si>
    <t>tail fiber protein [Leclercia phage 10164-302]</t>
  </si>
  <si>
    <t>Leclercia phage 10164-302</t>
  </si>
  <si>
    <t>YP_004010112.1_oligopeptide_28</t>
  </si>
  <si>
    <t>gp34 long tail fiber  proximal subunit [Enterobacter phage CC31]</t>
  </si>
  <si>
    <t>Enterobacter phage CC31</t>
  </si>
  <si>
    <t>YP_008242290.1_oligopeptide_36</t>
  </si>
  <si>
    <t>Catalytic RNA polymerase subunit [Cellulophaga phage phi14:2]</t>
  </si>
  <si>
    <t>Cellulophaga phage phi14:2</t>
  </si>
  <si>
    <t>YP_008853737.1_oligopeptide_3</t>
  </si>
  <si>
    <t>peptidoglycan DD-metalloendopeptidase family protein [Staphylococcus phage phiRS7]</t>
  </si>
  <si>
    <t>Staphylococcus phage phiRS7</t>
  </si>
  <si>
    <t>YP_009188474.1_oligopeptide_11</t>
  </si>
  <si>
    <t>tail tape measure protein [Streptococcus phage Str-PAP-1]</t>
  </si>
  <si>
    <t>Streptococcus phage Str-PAP-1</t>
  </si>
  <si>
    <t>YP_009284725.1_oligopeptide_7</t>
  </si>
  <si>
    <t>YP_009286052.1_oligopeptide_4</t>
  </si>
  <si>
    <t>head-to-tail connector protein [Gordonia phage Nymphadora]</t>
  </si>
  <si>
    <t>Gordonia phage Nymphadora</t>
  </si>
  <si>
    <t>YP_009286668.1_oligopeptide_25</t>
  </si>
  <si>
    <t>internal virion protein C [Citrobacter phage SH1]</t>
  </si>
  <si>
    <t>Citrobacter phage SH1</t>
  </si>
  <si>
    <t>ALA45606.1_oligopeptide_1</t>
  </si>
  <si>
    <t>tail length tape measure-related protein [Enterobacter phage phiEap-2]</t>
  </si>
  <si>
    <t>Enterobacter phage phiEap-2</t>
  </si>
  <si>
    <t>ALJ98197.1_oligopeptide_19</t>
  </si>
  <si>
    <t>tail length tape-measure protein 1 [Klebsiella phage vB_Kp3]</t>
  </si>
  <si>
    <t>Klebsiella phage vB_Kp3</t>
  </si>
  <si>
    <t>AQY55121.1_oligopeptide_26</t>
  </si>
  <si>
    <t>tail protein [Geobacillus phage TP-84]</t>
  </si>
  <si>
    <t>Geobacillus phage TP-84</t>
  </si>
  <si>
    <t>ARB15657.1_oligopeptide_3</t>
  </si>
  <si>
    <t>tail tape measure protein [Klebsiella phage 3LV2017]</t>
  </si>
  <si>
    <t>Klebsiella phage 3LV2017</t>
  </si>
  <si>
    <t>ARM68435.1_oligopeptide_9</t>
  </si>
  <si>
    <t>tail length tape-measure protein [Corynebacterium phage IME1320_01]</t>
  </si>
  <si>
    <t>Corynebacterium phage IME1320_01</t>
  </si>
  <si>
    <t>ASD51410.1_oligopeptide_3</t>
  </si>
  <si>
    <t>putative tail length tape measure protein [Dickeya phage XF4]</t>
  </si>
  <si>
    <t>Dickeya phage XF4</t>
  </si>
  <si>
    <t>ASR76063.1_oligopeptide_8</t>
  </si>
  <si>
    <t>ASR76343.1_oligopeptide_16</t>
  </si>
  <si>
    <t>putative tail injection transglycosylase [Escherichia phage D6]</t>
  </si>
  <si>
    <t>Escherichia phage D6</t>
  </si>
  <si>
    <t>ASR85523.1_oligopeptide_2</t>
  </si>
  <si>
    <t>minor tail protein [Mycobacterium phage Krueger]</t>
  </si>
  <si>
    <t>ASW27646.1_oligopeptide_37</t>
  </si>
  <si>
    <t>putative tail tape measure protein [Klebsiella phage YMC16/01/N133_KPN_BP]</t>
  </si>
  <si>
    <t>Klebsiella phage YMC16/01/N133_KPN_BP</t>
  </si>
  <si>
    <t>ASZ74392.1_oligopeptide_11</t>
  </si>
  <si>
    <t>minor tail protein [Mycobacterium phage Wachhund]</t>
  </si>
  <si>
    <t>Mycobacterium phage Wachhund</t>
  </si>
  <si>
    <t>ASZ77080.1_oligopeptide_38</t>
  </si>
  <si>
    <t>tail fibers protein [Escherichia phage EC121]</t>
  </si>
  <si>
    <t>Escherichia phage EC121</t>
  </si>
  <si>
    <t>NP_043553.1_oligopeptide_6</t>
  </si>
  <si>
    <t>major capsid protein [Ceduovirus c2]</t>
  </si>
  <si>
    <t>NP_813781.1_oligopeptide_10</t>
  </si>
  <si>
    <t>tail fiber protein [Pseudomonas phage gh-1]</t>
  </si>
  <si>
    <t>Pseudomonas phage gh-1</t>
  </si>
  <si>
    <t>YP_007005110.1_oligopeptide_9</t>
  </si>
  <si>
    <t>putative baseplate hub subunit and tail lysozyme (T4-gp05-like) [Campylobacter phage CP21]</t>
  </si>
  <si>
    <t>Campylobacter phage CP21</t>
  </si>
  <si>
    <t>YP_009098968.1_oligopeptide_6</t>
  </si>
  <si>
    <t>structural protein [Caulobacter phage Cr30]</t>
  </si>
  <si>
    <t>Caulobacter phage Cr30</t>
  </si>
  <si>
    <t>Anders KR, Barekzi N, Best AA, Frederick GD, Mavrodi DV, Vazquez E; SEA-PHAGES, Amoh NYA, Baliraine FN, Buchser WJ, Cast TP, Chamberlain CE, Chung HM, D'Angelo WA, Farris CT, Fernandez-Martinez M, Fischman HD, Forsyth MH, Fortier AG, Gallo KF, Held GJ, Lomas MA, Maldonado-Vazquez NY, Moonsammy CH, Namboote P, Paudel S, Polley SM, Reyes GM, Rubin MR, Saha MS, Stukey J, Tobias TD, Garlena RA, Stoner TH, Cresawn SG, Jacobs-Sera D, Pope WH, Russell DA, Hatfull GF. Genome Sequences of Mycobacteriophages Amgine, Amohnition, Bella96, Cain, DarthP, Hammy, Krueger, LastHope, Peanam, PhelpsODU, Phrank, SirPhilip, Slimphazie, and Unicorn. Genome Announc. 2017 Dec 7;5(49):e01202-17. doi: 10.1128/genomeA.01202-17. PMID: 29217790; PMCID: PMC5721135.</t>
  </si>
  <si>
    <t xml:space="preserve"> Deborah Jacobs-Sera ?</t>
  </si>
  <si>
    <t>npieayryldlkrdlidaearekplirlwdnqmqyigtvaaeksvnaeemlhdtgq</t>
  </si>
  <si>
    <t>TAK/NIE</t>
  </si>
  <si>
    <t>andtaqklrstqrafdglnqkqreggqlteaqtarletlrnklsrltdtynkqttq</t>
  </si>
  <si>
    <t>ivrrkynvrqpwktevelnqpkkeladanrraiddaietlvesdpldtsdvqqmtv</t>
  </si>
  <si>
    <t>Skowron PM, Kropinski AM, Zebrowska J, Janus L, Szemiako K, Czajkowska E, Maciejewska N, Skowron M, Łoś J, Łoś M, Zylicz-Stachula A. Sequence, genome organization, annotation and proteomics of the thermophilic, 47.7-kb Geobacillus stearothermophilus bacteriophage TP-84 and its classification in the new Tp84virus genus. PLoS One. 2018 Apr 6;13(4):e0195449. doi: 10.1371/journal.pone.0195449. Erratum in: PLoS One. 2018 Apr 26;13(4):e0196798. PMID: 29624616; PMCID: PMC5889276.</t>
  </si>
  <si>
    <t>Łoś M, Kropinski A</t>
  </si>
  <si>
    <t>zakładka nr 19</t>
  </si>
  <si>
    <t>https://www.sciencedirect.com/science/article/abs/pii/S004484861630922X</t>
  </si>
  <si>
    <t>zakładka nr 20</t>
  </si>
  <si>
    <t>rldvikvryikntltgnsvnaykhwteikaiskgvnvattgtvtgstgvtnlgvvn</t>
  </si>
  <si>
    <t>Bujak K, Decewicz P, Kaminski J, Radlinska M. Identification, Characterization, and Genomic Analysis of Novel Serratia Temperate Phages from a Gold Mine. Int J Mol Sci. 2020 Sep 13;21(18):6709. doi: 10.3390/ijms21186709. PMID: 32933193; PMCID: PMC7556043.</t>
  </si>
  <si>
    <t>Bujak K, Radlinska M</t>
  </si>
  <si>
    <t>zakładka nr 21</t>
  </si>
  <si>
    <t>grrivnvadakdpgdainlgqvqkwndsalnsanrakqeadratarandannsana</t>
  </si>
  <si>
    <t>zakładka nr 22</t>
  </si>
  <si>
    <t>Sharma R, Pielstick BA, Bell KA, Nieman TB, Stubbs OA, Yeates EL, Baltrus DA, Grose JH. A Novel, Highly Related Jumbo Family of Bacteriophages That Were Isolated Against Erwinia. Front Microbiol. 2019 Jul 23;10:1533. doi: 10.3389/fmicb.2019.01533. PMID: 31428059; PMCID: PMC6690015.</t>
  </si>
  <si>
    <t>Mariem BJ, Ito T, Zhang M, Jin J, Li S, Ilhem BB, Adnan H, Han X, Hiramatsu K. Molecular characterization of methicillin-resistant Panton-valentine leukocidin positive staphylococcus aureus clones disseminating in Tunisian hospitals and in the community. BMC Microbiol. 2013 Jan 7;13:2. doi: 10.1186/1471-2180-13-2. PMID: 23289889; PMCID: PMC3544733.</t>
  </si>
  <si>
    <t>qvqklkvqndnlsksndkiessyaktntklkqtekefndlnntiknhsanvakvet</t>
  </si>
  <si>
    <t>zakładka nr 23</t>
  </si>
  <si>
    <t>Wang Y, Wang W, Lv Y, Zheng W, Mi Z, Pei G, An X, Xu X, Han C, Liu J, Zhou C, Tong Y. Characterization and complete genome sequence analysis of novel bacteriophage IME-EFm1 infecting Enterococcus faecium. J Gen Virol. 2014 Nov;95(Pt 11):2565-2575. doi: 10.1099/vir.0.067553-0. Epub 2014 Jul 30. PMID: 25078302.</t>
  </si>
  <si>
    <t>nekqmkqevsalkssgdklgaykaqkkgletqeklttkaiaaqenvvkeltkeygd</t>
  </si>
  <si>
    <t>Oliveira H, Pinto G, Hendrix H, Noben JP, Gawor J, Kropinski AM, Łobocka M, Lavigne R, Azeredo J. A Lytic Providencia rettgeri Virus of Potential Therapeutic Value Is a Deep-Branching Member of the T5virus Genus. Appl Environ Microbiol. 2017 Nov 16;83(23):e01567-17. doi: 10.1128/AEM.01567-17. PMID: 28939601; PMCID: PMC5691406.</t>
  </si>
  <si>
    <t xml:space="preserve">Azeredo J, Łobocka M, Lavigne R+inni </t>
  </si>
  <si>
    <t>ypkfvvnlsksiqgvtaeelgeaitrtenaakaaktseanaktsesaakasqtask</t>
  </si>
  <si>
    <t>zakładka nr 24</t>
  </si>
  <si>
    <t>zakładka nr 25</t>
  </si>
  <si>
    <t>eanrsrdeadrakreadrstqqagvsatqaveakkqadrsnseanrskgyadsmta</t>
  </si>
  <si>
    <t>Evseev P, Lukianova A, Sykilinda N, Gorshkova A, Bondar A, Shneider M, Kabilov M, Drucker V, Miroshnikov K. Pseudomonas Phage MD8: Genetic Mosaicism and Challenges of Taxonomic Classification of Lambdoid Bacteriophages. Int J Mol Sci. 2021 Sep 26;22(19):10350. doi: 10.3390/ijms221910350. PMID: 34638693; PMCID: PMC8508860.</t>
  </si>
  <si>
    <t>Miroshnikov K?</t>
  </si>
  <si>
    <t>zakładka nr 26</t>
  </si>
  <si>
    <t>ntlvkkgegsltatlaaekarqeqivkrqndalkrareqnvadlqsevvrtkalle</t>
  </si>
  <si>
    <t>Foltz S, Johnson AA. Complete Genome Sequences of Nine Bacillus cereus Group Phages. Genome Announc. 2016 Jul 14;4(4):e00473-16. doi: 10.1128/genomeA.00473-16. PMID: 27417827; PMCID: PMC4945787.</t>
  </si>
  <si>
    <t>Pseudomonas aeruginosa 100%</t>
  </si>
  <si>
    <t>pniasimagapkgsgsgnvqatinvnvrgddkvsdklknsadmkkagkdigsllgf</t>
  </si>
  <si>
    <t>Chen CL, Pan TY, Kan SC, Kuan YC, Hong LY, Chiu KR, Sheu CS, Yang JS, Hsu WH, Hu HY. Genome sequence of the lytic bacteriophage P1201 from Corynebacterium glutamicum NCHU 87078: evolutionary relationships to phages from Corynebacterineae. Virology. 2008 Sep 1;378(2):226-32. doi: 10.1016/j.virol.2008.05.027. Epub 2008 Jul 3. PMID: 18599103.</t>
  </si>
  <si>
    <t>dniftpfgekvhqlkdnigravegiksvwdtlkqifsnpitffvdtvygkgirpvw</t>
  </si>
  <si>
    <t>zakładka nr 27</t>
  </si>
  <si>
    <t>zakładka nr 28</t>
  </si>
  <si>
    <t>rqaaevvensaktrdkvikdaektrndkiaeairqrdeigslnaqeaeaviaeakr</t>
  </si>
  <si>
    <t>zakładka nr 29</t>
  </si>
  <si>
    <t>Petrov VM, Ratnayaka S, Nolan JM, Miller ES, Karam JD. Genomes of the T4-related bacteriophages as windows on microbial genome evolution. Virol J. 2010 Oct 28;7:292. doi: 10.1186/1743-422X-7-292. PMID: 21029436; PMCID: PMC2993671., Manohar P, Tamhankar AJ, Lundborg CS, Nachimuthu R. Therapeutic Characterization and Efficacy of Bacteriophage Cocktails Infecting Escherichia coli, Klebsiella pneumoniae, and Enterobacter Species. Front Microbiol. 2019 Mar 21;10:574. doi: 10.3389/fmicb.2019.00574. PMID: 30949158; PMCID: PMC6437105., https://www.genome.jp/virushostdb/709484</t>
  </si>
  <si>
    <t>latqvqvdagtddktivtpkklqakkatettegiiqvanqtetvagtiaikavspk</t>
  </si>
  <si>
    <t>zakładka nr 30</t>
  </si>
  <si>
    <t>aldsmtyrdaskssadasaasasaaktseinannskiaaktsetnaktsetnakas</t>
  </si>
  <si>
    <t>zakładka nr 31</t>
  </si>
  <si>
    <t>Kostyk N, Chigbu O, Cochran E, Davis J, Essig J, Do L, Farooque N, Gbadamosi Z, Gnanodayan A, Hale A, Islam N, Ismail A, Jordan A, Karamsetty K, Tanner P, Warrier R, Zaman H, Johnson AA; 2017 to 2020 VCU Phage Hunters. Complete Genome Sequences of Bacillus cereus Group Phages AaronPhadgers, ALPS, Beyonphe, Bubs, KamFam, OmnioDeoPrimus, Phireball, PPIsBest, YungSlug, and Zainny. Microbiol Resour Announc. 2021 Aug 19;10(33):e0030021. doi: 10.1128/MRA.00300-21. Epub 2021 Aug 19. PMID: 34410150; PMCID: PMC8375487.</t>
  </si>
  <si>
    <t>apniasimagapkgsgsgnvqatinvnvrgddkvsdklknsadmkkagkdigsllg</t>
  </si>
  <si>
    <t>zakładka nr 32</t>
  </si>
  <si>
    <t>stsnggkltdlggkandagskfdsakgkadslksaidnvgsaasgaggkisslasq</t>
  </si>
  <si>
    <t>ksetvknadgsttkttistasdgtksktivhtkvtkladktrittttttrsdgsie</t>
  </si>
  <si>
    <t>zakładka nr 33</t>
  </si>
  <si>
    <t>zakładka 34</t>
  </si>
  <si>
    <t>ltksaqefnkefektgsgrakdkaldqlnkaldlskqkakqlreeldkavagnksp</t>
  </si>
  <si>
    <t>waenagtfsfvklgavkgakgdkgdkgdkgdtgakgdagakgadgakgdkgdkgdk</t>
  </si>
  <si>
    <t>https://phagesdb.org/phages/ChewyVIII/</t>
  </si>
  <si>
    <t>Garneau JE, Tremblay DM, Moineau S. Characterization of 1706, a virulent phage from Lactococcus lactis with similarities to prophages from other Firmicutes. Virology. 2008 Apr 10;373(2):298-309. doi: 10.1016/j.virol.2007.12.002. Epub 2008 Jan 14. PMID: 18191977.</t>
  </si>
  <si>
    <t>brak, 100%Lactococcus phage GE1</t>
  </si>
  <si>
    <t>aakvdeankaldtlnttnmnerkaagtvraalrkrdadnandgttignlkrigqgv</t>
  </si>
  <si>
    <t>brak, 100%Delftia phage RG-2014</t>
  </si>
  <si>
    <t>Pope WH, Bernstein NI, Fasolas CS, Mezghani N, Pressimone CA, Selvakumar P, Stanton AC, Lapin JS, Prout AK, Grubb SR, Warner MH, Bowman CA, Russell DA, Hatfull GF. Genome Sequence of Mycobacteriophage Mindy. Genome Announc. 2015 Jun 18;3(3):e00596-15. doi: 10.1128/genomeA.00596-15. PMID: 26089411; PMCID: PMC4472888.</t>
  </si>
  <si>
    <t>van Zyl LJ, Nemavhulani S, Cass J, Cowan DA, Trindade M. Three novel bacteriophages isolated from the East African Rift Valley soda lakes. Virol J. 2016 Dec 3;13(1):204. doi: 10.1186/s12985-016-0656-6. PMID: 27912769; PMCID: PMC5135824.</t>
  </si>
  <si>
    <t>Park EA, Kim YT, Cho JH, Ryu S, Lee JH. Characterization and genome analysis of novel bacteriophages infecting the opportunistic human pathogens Klebsiella oxytoca and K. pneumoniae. Arch Virol. 2017 Apr;162(4):1129-1139. doi: 10.1007/s00705-016-3202-3. Epub 2016 Dec 27. PMID: 28028618.</t>
  </si>
  <si>
    <t>Andrade-Domínguez A, Kolter R. Complete Genome Sequence of Pseudomonas aeruginosa Phage AAT-1. Genome Announc. 2016 Aug 25;4(4):e00165-16. doi: 10.1128/genomeA.00165-16. PMID: 27563032; PMCID: PMC5000816.</t>
  </si>
  <si>
    <t>tak</t>
  </si>
  <si>
    <t>Węgrzyn G, Licznerska K, Węgrzyn A. Phage λ--new insights into regulatory circuits. Adv Virus Res. 2012;82:155-78. doi: 10.1016/B978-0-12-394621-8.00016-9. PMID: 22420854.</t>
  </si>
  <si>
    <t>qadkfaqqqrakraaidaksrgltdrqaereateqrlkeqygdnplalnnvmseqk</t>
  </si>
  <si>
    <t>zakładka nr35</t>
  </si>
  <si>
    <t>aatsagaaktsetnaaasqqsaatsastaatkaseaatsardavaskeaakssetn</t>
  </si>
  <si>
    <t>LEGENDA</t>
  </si>
  <si>
    <t>oligo usunięte z listy dla Agilenta</t>
  </si>
  <si>
    <t>oligo dodane do lista dla Agilenta</t>
  </si>
  <si>
    <t>zaznaczony przez Krysię</t>
  </si>
  <si>
    <t>wybrane oligo do sprawdzenia pokrewnych fagów- przez Krysię (górna część tabeli) i przez Kasię (dolna część tabeli)</t>
  </si>
  <si>
    <t>dodane przez MH i KG, bo się mieściło</t>
  </si>
  <si>
    <t>soil</t>
  </si>
  <si>
    <t>aeftalrdriasakgvpagsltgkteeeltasadsliawrdqnapkpepkpkprnp</t>
  </si>
  <si>
    <t>Mycobacterium smegmatis mc^2 155</t>
  </si>
  <si>
    <t>Texas soil samples</t>
  </si>
  <si>
    <t>King RA, Slowan-Pomeroy TM, Thomas JE, Ahmed T, Alexander KL, Biddle JM, Daniels MK, Rowlett JR, Senay TE, Rinehart CA, Staples AK, Rowland NS, Gaffney BL, Emmons CB, Hauk MD, Nguyen RL, Naegele L, Strickland SS, Briggs LA, Rush AN, Saha S, Sadana R, Cresawn SG, Russell DA, Garlena RA, Pope WH, Jacobs-Sera D, Hatfull GF. Genome Sequences of Subcluster K5 Mycobacteriophages AlleyCat, Edugator, and Guillsminger. Genome Announc. 2017 Nov 9;5(45):e01122-17. doi: 10.1128/genomeA.01122-17. PMID: 29122861; PMCID: PMC5679794.</t>
  </si>
  <si>
    <t>Other information</t>
  </si>
  <si>
    <t>Cite</t>
  </si>
  <si>
    <t>lytic</t>
  </si>
  <si>
    <t>Erwinia amylovora</t>
  </si>
  <si>
    <t>bark</t>
  </si>
  <si>
    <t>waenagtssfvklgavkgakgdkgdkgdkgdtgakgdagakgadgakgdkgdkgdk</t>
  </si>
  <si>
    <t>Olg nname</t>
  </si>
  <si>
    <t>Protein name</t>
  </si>
  <si>
    <t>Phage name</t>
  </si>
  <si>
    <t>Ratio.samples</t>
  </si>
  <si>
    <t>Olg sequence</t>
  </si>
  <si>
    <t>Host name</t>
  </si>
  <si>
    <t>Lytic/Lysogenic</t>
  </si>
  <si>
    <t>Wasatch front (Utah, United States)</t>
  </si>
  <si>
    <t xml:space="preserve"> Isolation source</t>
  </si>
  <si>
    <t>Gordonia terrae 3612</t>
  </si>
  <si>
    <t>kewedyaaalheasggkegfpradaeamskaeliealq</t>
  </si>
  <si>
    <t>Pope WH, Bandla S, Colbert AK, Eichinger FG, Gamburg MB, Horiates SG, Jamison JM, Julian DR, Moore WA, Murthy P, Powell MC, Smith SV, Mezghani N, Milliken KA, Thompson PK, Toner CL, Ulbrich MC, Furbee EC, Grubb SR, Warner MH, Montgomery MT, Garlena RA, Russell DA, Jacobs-Sera D, Hatfull GF. Genome Sequences of Gordonia Phages BaxterFox, Kita, Nymphadora, and Yeezy. Genome Announc. 2016 Aug 11;4(4):e00600-16. doi: 10.1128/genomeA.00600-16. PMID: 27516501; PMCID: PMC4982280.</t>
  </si>
  <si>
    <t>soil samples in Pittsburgh, Pennsylvania</t>
  </si>
  <si>
    <t>Escherichia coli O145:NM</t>
  </si>
  <si>
    <t>Alberta beef cattle transportation trailor</t>
  </si>
  <si>
    <t>mkirstingglaevdddyaaeliaggnweaadapkparkprsprtpkpapeeepksee</t>
  </si>
  <si>
    <t>Butela KA, Gurney SMR, Hendrickson HL, LeBlanc-Straceski JM, Zimmerman AM, Conant SB, Freed NE, Silander OK, Thomson JJ, Berkes CA, Bertolez C, Davies CG, Elinsky A, Hanlon AJ, Nersesyan J, Patel P, Sherwood J, Tieu Ngo T, Wisniewski KA, Yacoo K, Arendse PM, Bowlen NW, Cunmulaj J, Downs JL, Ferrenberg CA, Gassman AE, Gilligan CER, Gorkiewicz E, Harness C, Huffman A, Jones C, Julien A, Kupic AE, Latu SF, Manning TJ, Maxwell D; Merrimack College SEA-PHAGES Annotators 2016, Meyer CE, Reardon M, Slaughter M, Swasey R, Tennent RI, Torres V, Waller T, Worcester RM, Yost BL, Cresawn SG, Garlena RA, Jacobs-Sera D, Pope WH, Russell DA, Hatfull GF, Kagey JD. Complete Genome Sequences of Cluster A Mycobacteriophages BobSwaget, Fred313, KADY, Lokk, MyraDee, Stagni, and StepMih. Genome Announc. 2017 Oct 26;5(43):e01182-17. doi: 10.1128/genomeA.01182-17. PMID: 29074662; PMCID: PMC5658500.</t>
  </si>
  <si>
    <t>Andover, MA, USA</t>
  </si>
  <si>
    <t>soil adjacent to infected tree</t>
  </si>
  <si>
    <t>Erwinia amylovora strain Ea29-7</t>
  </si>
  <si>
    <t>soil samples collected under infected pear trees in southern Ontario, Canada</t>
  </si>
  <si>
    <t>Pseudomonas syringae pv. Actinidiae</t>
  </si>
  <si>
    <t>gaaedaqrrsareqvkqmnmananlnlnaqdkadearkqlaevnmqalrnqgtirt</t>
  </si>
  <si>
    <t>Di Lallo G, Evangelisti M, Mancuso F, Ferrante P, Marcelletti S, Tinari A, Superti F, Migliore L, D'Addabbo P, Frezza D, Scortichini M, Thaller MC. Isolation and partial characterization of bacteriophages infecting Pseudomonas syringae pv. actinidiae, causal agent of kiwifruit bacterial canker. J Basic Microbiol. 2014 Nov;54(11):1210-21. doi: 10.1002/jobm.201300951. Epub 2014 May 9. PMID: 24810619.</t>
  </si>
  <si>
    <t>leaves of A. deliciosa infected
by Psa</t>
  </si>
  <si>
    <t>Italy</t>
  </si>
  <si>
    <t>No.</t>
  </si>
  <si>
    <t>veferlrdkvanregkrvpvaslvgkteaeliasadaliawrdenapkppeqpkqq</t>
  </si>
  <si>
    <t>Escherichia coli K-12</t>
  </si>
  <si>
    <t>Ohmori H, Haynes LL, Rothman-Denes LB. Structure of the ends of the coliphage N4 genome. J Mol Biol. 1988 Jul 5;202(1):1-10. doi: 10.1016/0022-2836(88)90512-8. PMID: 3172206.</t>
  </si>
  <si>
    <t>a lot of papers</t>
  </si>
  <si>
    <t>ganafepgtvqsdfmnltpmqimnkygveqglqlinaradagnqvfndsvttrtpg</t>
  </si>
  <si>
    <t>N/A</t>
  </si>
  <si>
    <t>Vibrio corallilyticus</t>
  </si>
  <si>
    <t>South Korea</t>
  </si>
  <si>
    <t>awsvgagaldrigdaslvksakkasqtgaqtlketlkglgksavtegateaaqtai</t>
  </si>
  <si>
    <t>Kim HJ, Jun JW, Giri SS, Chi C, Yun S, Kim SG, Kim SW, Kang JW, Han SJ, Park SC. Complete Genome Sequence of a Bacteriophage, pVco-5, That Infects Vibrio coralliilyticus, Which Causes Bacillary Necrosis in Pacific Oyster (Crassostrea gigas) Larvae. Genome Announc. 2018 Jan 11;6(2):e01143-17. doi: 10.1128/genomeA.01143-17. PMID: 29326200; PMCID: PMC5764924.</t>
  </si>
  <si>
    <t>Staphylococcus aureus</t>
  </si>
  <si>
    <t>Species</t>
  </si>
  <si>
    <t>Triavirus tv2</t>
  </si>
  <si>
    <t>Unpublished</t>
  </si>
  <si>
    <t>Canada</t>
  </si>
  <si>
    <t>Synechococcus str. WH8109</t>
  </si>
  <si>
    <t>seawater</t>
  </si>
  <si>
    <t>algyekgspeyedlkqrrvaegirnrkkaanspiapvqpgptlegvddvtvisaad</t>
  </si>
  <si>
    <t>Bellamyvirus bellamy</t>
  </si>
  <si>
    <t>Hua J, Huet A, Lopez CA, Toropova K, Pope WH, Duda RL, Hendrix RW, Conway JF. Capsids and Genomes of Jumbo-Sized Bacteriophages Reveal the Evolutionary Reach of the HK97 Fold. mBio. 2017 Oct 17;8(5):e01579-17. doi: 10.1128/mBio.01579-17. PMID: 29042498; PMCID: PMC5646251.</t>
  </si>
  <si>
    <t>USA: harbour of Jamestown Harbor, RI</t>
  </si>
  <si>
    <t>Lactobacillus sp.</t>
  </si>
  <si>
    <t>rsnfnsefaqmerdakkhlqgveqaekgmstevtaaverqankerkqyvntladaq</t>
  </si>
  <si>
    <t>Lafunavirus LF1</t>
  </si>
  <si>
    <t>Korea</t>
  </si>
  <si>
    <t>wild-type L. fermentum isolated from Kimchi</t>
  </si>
  <si>
    <t>Acionnavirus monteraybay</t>
  </si>
  <si>
    <t>npatmhpmnpnsvmagtkeegynrvkedntvvvpgtkkatasaagrgspanvgnql</t>
  </si>
  <si>
    <t>unclassified Kostyavirus</t>
  </si>
  <si>
    <t>soil sample by a tree by at Nyack College, NY USA</t>
  </si>
  <si>
    <t>Pope WH, Bowman CA, Russell DA, Jacobs-Sera D, Asai DJ, Cresawn SG, Jacobs WR, Hendrix RW, Lawrence JG, Hatfull GF; Science Education Alliance Phage Hunters Advancing Genomics and Evolutionary Science; Phage Hunters Integrating Research and Education; Mycobacterial Genetics Course. Whole genome comparison of a large collection of mycobacteriophages reveals a continuum of phage genetic diversity. Elife. 2015 Apr 28;4:e06416. doi: 10.7554/eLife.06416. PMID: 25919952; PMCID: PMC4408529.</t>
  </si>
  <si>
    <t>pagsltgkteeeltasadsliawrdqngpkpepkpkprnpagsggglksgatgagg</t>
  </si>
  <si>
    <t>Kratiovirus kratio</t>
  </si>
  <si>
    <t>USA: Arroyo, PR</t>
  </si>
  <si>
    <t>Synechococcus sp. WH6501</t>
  </si>
  <si>
    <t>Thetisvirus ssm1</t>
  </si>
  <si>
    <t>vrmnpnsnqfvtpsqaevdgqatnlhfrmadtvcsgvsvnytpdnqytsfksirgd</t>
  </si>
  <si>
    <t>Sullivan MB, Huang KH, Ignacio-Espinoza JC, Berlin AM, Kelly L, Weigele PR, DeFrancesco AS, Kern SE, Thompson LR, Young S, Yandava C, Fu R, Krastins B, Chase M, Sarracino D, Osburne MS, Henn MR, Chisholm SW. Genomic analysis of oceanic cyanobacterial myoviruses compared with T4-like myoviruses from diverse hosts and environments. Environ Microbiol. 2010 Nov;12(11):3035-56. doi: 10.1111/j.1462-2920.2010.02280.x. PMID: 20662890; PMCID: PMC3037559.</t>
  </si>
  <si>
    <t>water</t>
  </si>
  <si>
    <t>Pseudomonas aeruginosa PA32</t>
  </si>
  <si>
    <t>Phikmvvirus PT5</t>
  </si>
  <si>
    <t>Karumidze N, Thomas JA, Kvatadze N, Goderdzishvili M, Hakala KW, Weintraub ST, Alavidze Z, Hardies SC. Characterization of lytic Pseudomonas aeruginosa bacteriophages via biological properties and genomic sequences. Appl Microbiol Biotechnol. 2012 Jun;94(6):1609-17. doi: 10.1007/s00253-012-4119-8. Epub 2012 May 6. PMID: 22562168.</t>
  </si>
  <si>
    <t>sewage water</t>
  </si>
  <si>
    <t>sewage water from the Georgian cities of Tbilisi</t>
  </si>
  <si>
    <t>dltaenvaqvdlgamadatgtgtrrrrnqagtgvsqtlginy</t>
  </si>
  <si>
    <t>Germany</t>
  </si>
  <si>
    <t>human, wound swab</t>
  </si>
  <si>
    <t>lysogenic</t>
  </si>
  <si>
    <t>Triavirus P240</t>
  </si>
  <si>
    <t>Escherichia coli K12</t>
  </si>
  <si>
    <t>pond water</t>
  </si>
  <si>
    <t>pond water samples in Wageningen, The Netherlands</t>
  </si>
  <si>
    <t>Escherichia coli K-12 CV601</t>
  </si>
  <si>
    <t>USA: Greensburg, PA</t>
  </si>
  <si>
    <t>Avocadovirus avocado</t>
  </si>
  <si>
    <t>mgvrltnkhgivctveedfadellatgnfkkestgrrakkddgstanqggdggqnp</t>
  </si>
  <si>
    <t>Streptococcus thermophilus</t>
  </si>
  <si>
    <t>breakdowns of cheese manufacture in Argentina</t>
  </si>
  <si>
    <t>cheese</t>
  </si>
  <si>
    <t>Brussowvirus ALQ132</t>
  </si>
  <si>
    <t>Agricanvirus simmy50</t>
  </si>
  <si>
    <t>aiidilvpkdnkprdtskrtgrsnrdggpsagmlqniskltstsidsntelmesvp</t>
  </si>
  <si>
    <t>USA</t>
  </si>
  <si>
    <t>Shigella sonnei</t>
  </si>
  <si>
    <t>wastewater</t>
  </si>
  <si>
    <t>Mosigvirus shsm521</t>
  </si>
  <si>
    <t>mkpeemksmrrnkviadnkpqkvaataatdslealndissklddvqaaseltsqsv</t>
  </si>
  <si>
    <t>Rhodococcus erythropolis RIA 643</t>
  </si>
  <si>
    <t>USA: Boston, MA</t>
  </si>
  <si>
    <t>Rerduovirus hiro</t>
  </si>
  <si>
    <t>Pseudomonas aeruginosa PAO1</t>
  </si>
  <si>
    <t>gieawyrkqmkdmsklmiadyrseienalsqpaaerffasdesvnvlfkmtlrslq</t>
  </si>
  <si>
    <t>Lactococcus lactis C10</t>
  </si>
  <si>
    <t>astsnggkltelggkatdtgskfssakdkvdslkssidnagnaasgaggklsslas</t>
  </si>
  <si>
    <t>Villion M, Chopin MC, Deveau H, Ehrlich SD, Moineau S, Chopin A. P087, a lactococcal phage with a morphogenesis module similar to an Enterococcus faecalis prophage. Virology. 2009 May 25;388(1):49-56. doi: 10.1016/j.virol.2009.03.011. Epub 2009 Apr 5. PMID: 19349056.</t>
  </si>
  <si>
    <t>dairy environment</t>
  </si>
  <si>
    <t>Teubervirus P087</t>
  </si>
  <si>
    <t>USA: North Huntingdon, Pennsylvania</t>
  </si>
  <si>
    <t>Kostyavirus toto</t>
  </si>
  <si>
    <t>Klebsiella pneumoniae</t>
  </si>
  <si>
    <t>Salmonella enterica sv. Typhimurium</t>
  </si>
  <si>
    <t>aynaardeearqdiqrvkdmeakraaaeqkaadtrasqqakraeteaqrqqnaarn</t>
  </si>
  <si>
    <t>Bacillus pumilus GL1</t>
  </si>
  <si>
    <t>gstqykdnsksraatatasssklqvnsninvsvsgnesvaekvkns</t>
  </si>
  <si>
    <t>Agatevirus agate</t>
  </si>
  <si>
    <t>sediments of Goreckie Lake</t>
  </si>
  <si>
    <t>Poland: Wielkopolska</t>
  </si>
  <si>
    <t>Providencia sp.</t>
  </si>
  <si>
    <t>Priunavirus PR1</t>
  </si>
  <si>
    <t>wastewater plant raw effluent</t>
  </si>
  <si>
    <t>Portugal</t>
  </si>
  <si>
    <t>Serratia marcescens wk2050</t>
  </si>
  <si>
    <t>Teetrevirus 2050H2</t>
  </si>
  <si>
    <t>Geobacillus stearothermophilus 2184</t>
  </si>
  <si>
    <t>Saundersvirus Tp84</t>
  </si>
  <si>
    <t>greenhouse soil</t>
  </si>
  <si>
    <t>Timquatrovirus zoeJ</t>
  </si>
  <si>
    <t>gktedelnasadeliawrdqhkppappkrspaqggglksgatgngntnsdpkaaaa</t>
  </si>
  <si>
    <t>Dedrick RM, Guerrero Bustamante CA, Garlena RA, Pinches RS, Cornely K, Hatfull GF. Mycobacteriophage ZoeJ: A broad host-range close relative of mycobacteriophage TM4. Tuberculosis (Edinb). 2019 Mar;115:14-23. doi: 10.1016/j.tube.2019.01.002. Epub 2019 Jan 16. PMID: 30948168; PMCID: PMC6452893.</t>
  </si>
  <si>
    <t>USA: Providence, RI</t>
  </si>
  <si>
    <t>ekraeqaeftslrnkvaaakgvpassltgktedelnasadeliawrdqhkppappk</t>
  </si>
  <si>
    <t>Vandenbergh PA, Cole RL. Cloning and Expression in Escherichia coli of the Polysaccharide Depolymerase Associated with Bacteriophage-Infected Erwinia amylovora. Appl Environ Microbiol. 1986 Apr;51(4):862-4. doi: 10.1128/aem.51.4.862-864.1986. PMID: 16347044; PMCID: PMC238974.</t>
  </si>
  <si>
    <t>Eracentumvirus era103</t>
  </si>
  <si>
    <t>rtekatlkqqirdteeqlnfqkqaqidaraedaagrgaprsdadvlnaevakrris</t>
  </si>
  <si>
    <t xml:space="preserve"> fire blight-infected
apple and pear tissue </t>
  </si>
  <si>
    <t>fire blight-infected
apple and pear tissue obtained from Michigan, Montana,
Colorado, Illinois, and Washington</t>
  </si>
  <si>
    <t>Citrobacter freundii CF3</t>
  </si>
  <si>
    <t>aqdaayaqaerdankrarivgtkaagdkrradreaniekrggmyndvslegianvl</t>
  </si>
  <si>
    <t>Morganella morganii IME1369</t>
  </si>
  <si>
    <t>dnqvaayrnqeklskelkagksaqsafnkeqkeaerqaeqyarkmadlsvatevqk</t>
  </si>
  <si>
    <t>Pseudomonas aeruginosa</t>
  </si>
  <si>
    <t>aasetaaktsetnakasenkaktsetnakasetaaktsetnakasetaaktsetna</t>
  </si>
  <si>
    <t>Salmonella typhimurium ATCC 13111</t>
  </si>
  <si>
    <t>aaqrialkgdsakekedgadsvlnpsarlnkak</t>
  </si>
  <si>
    <t>Salmonella enterica subsp. enterica serovar Kentucky</t>
  </si>
  <si>
    <t>beef cattle feedlot</t>
  </si>
  <si>
    <t>Sashavirus sasha</t>
  </si>
  <si>
    <t>Zeng C, Gilcrease EB, Hendrix RW, Xie Y, Jalfon MJ, Gill JJ, Casjens SR. DNA Packaging and Genomics of the Salmonella 9NA-Like Phages. J Virol. 2019 Oct 29;93(22):e00848-19. doi: 10.1128/JVI.00848-19. PMID: 31462565; PMCID: PMC6819911.</t>
  </si>
  <si>
    <t>USA:Texas</t>
  </si>
  <si>
    <t>aeliasadaliawrdenapkppeqpkqqkrnpagsgggfksgatgsdggstdpkvr</t>
  </si>
  <si>
    <t>Mycobacterium smegmatis mc2 155</t>
  </si>
  <si>
    <t xml:space="preserve">soil sample was obtained from an area about a meter from the walking/biking trail with light foot traffic, USA: Elizabethtown, KY </t>
  </si>
  <si>
    <t>Delftia tsuruhatensis ARB-1</t>
  </si>
  <si>
    <t>Dendoorenvirus RG2014</t>
  </si>
  <si>
    <t>bacteriophage was isolated from a full-scale municipal wastewater treatment plant</t>
  </si>
  <si>
    <t>drlrdrianrpgkvvpvasltgkteaeliasadaliawrdenapkppdaprkrnpa</t>
  </si>
  <si>
    <t>Unicornvirus krueger</t>
  </si>
  <si>
    <t>soil sample was collected by Alex Vroom from moist area near landscaping and cement steps of Dykstra Hall on Hope College campus, USA: Holland, MI</t>
  </si>
  <si>
    <t>Zago M, Scaltriti E, Rossetti L, Guffanti A, Armiento A, Fornasari ME, Grolli S, Carminati D, Brini E, Pavan P, Felsani A, D'Urzo A, Moles A, Claude JB, Grandori R, Ramoni R, Giraffa G. Characterization of the genome of the dairy Lactobacillus helveticus bacteriophage {Phi}AQ113. Appl Environ Microbiol. 2013 Aug;79(15):4712-8. doi: 10.1128/AEM.00620-13. Epub 2013 May 31. PMID: 23728811; PMCID: PMC3719528.</t>
  </si>
  <si>
    <t>Lactobacillus helveticus 1405</t>
  </si>
  <si>
    <t>phage was isolated from a starter culture for Grana Padano cheese, Italy</t>
  </si>
  <si>
    <t>nssklgkkvnpanvkpteastveeikayltahnidfsgkttkndllalvk</t>
  </si>
  <si>
    <t>Kyselková M, Chrudimský T, Husník F, Chroňáková A, Heuer H, Smalla K, Elhottová D. Characterization of tet(Y)-carrying LowGC plasmids exogenously captured from cow manure at a conventional dairy farm. FEMS Microbiol Ecol. 2016 Jun;92(6):fiw075. doi: 10.1093/femsec/fiw075. Epub 2016 Apr 15. PMID: 27083193.</t>
  </si>
  <si>
    <t>Escherichia coli DE69</t>
  </si>
  <si>
    <t>duck feces</t>
  </si>
  <si>
    <t>Berlinvirus P694</t>
  </si>
  <si>
    <t>phage was isolated from the fecal samples of
healthy ducks from the local farmers market in China</t>
  </si>
  <si>
    <t>Lactococcus lactis DGCC11032</t>
  </si>
  <si>
    <t>etqralnlakqnvdnltkalanakmsgatqkqvqalesqlvkaqtqatrlgtelar</t>
  </si>
  <si>
    <t>Millen AM, Romero DA. Genetic determinants of lactococcal C2viruses for host infection and their role in phage evolution. J Gen Virol. 2016 Aug;97(8):1998-2007. doi: 10.1099/jgv.0.000499. Epub 2016 Jul 7. PMID: 27389474; PMCID: PMC5156332.</t>
  </si>
  <si>
    <t>phage was purified from geographically distinct locations in the USA and Canada</t>
  </si>
  <si>
    <t>enterotoxigenic Escherichia coli O149:H10:F4 JG280</t>
  </si>
  <si>
    <t>pig</t>
  </si>
  <si>
    <t>phage was isolated from an Ontario pig with PWD (postweaning diarrhea) and was obtained from Gallant Custom Laboratories, Cambridge, Ontario, Canada</t>
  </si>
  <si>
    <t>Carltongylesvirus GJ1</t>
  </si>
  <si>
    <t>Escherichia coli</t>
  </si>
  <si>
    <t>Vibrio alginolyticus</t>
  </si>
  <si>
    <t>Liu W, Lin YR, Lu MW, Sung PJ, Wang WH, Lin CS. Genome sequences characterizing five mutations in RNA polymerase and major capsid of phages ϕA318 and ϕAs51 of Vibrio alginolyticus with different burst efficiencies. BMC Genomics. 2014 Jun 21;15(1):505. doi: 10.1186/1471-2164-15-505. PMID: 24952762; PMCID: PMC4099482.</t>
  </si>
  <si>
    <t xml:space="preserve">water samples were collected from aquaculture waterways in southern Taiwan </t>
  </si>
  <si>
    <t>ikarpnlrpsarnaeirqvegaiarreaelnsaielnrqaastnskidalqqgkvp</t>
  </si>
  <si>
    <t>Kaohsiungvirus AS51</t>
  </si>
  <si>
    <t>efgnvkpnasqrvdegikeldknarktrdrnnqeisrrentipkstgdntnegnrl</t>
  </si>
  <si>
    <t>Leskinen K, Tuomala H, Wicklund A, Horsma-Heikkinen J, Kuusela P, Skurnik M, Kiljunen S. Characterization of vB_SauM-fRuSau02, a Twort-Like Bacteriophage Isolated from a Therapeutic Phage Cocktail. Viruses. 2017 Sep 14;9(9):258. doi: 10.3390/v9090258. PMID: 28906479; PMCID: PMC5618024.</t>
  </si>
  <si>
    <t>phage was isolated from a commercial Staphylococcus bacteriophage cocktail produced by Microgen (Moscow, Russia)</t>
  </si>
  <si>
    <t>phage coctail</t>
  </si>
  <si>
    <t>Chalconvirus acg2014e</t>
  </si>
  <si>
    <t>Vibrio metschnikovii DSM 29715</t>
  </si>
  <si>
    <t xml:space="preserve">water </t>
  </si>
  <si>
    <t>water from Lake Elmenteita, Kenya</t>
  </si>
  <si>
    <t>Akhwale JK, Rohde M, Rohde C, Bunk B, Spröer C, Boga HI, Klenk HP, Wittmann J. Isolation, characterization and analysis of bacteriophages from the haloalkaline lake Elmenteita, Kenya. PLoS One. 2019 Apr 25;14(4):e0215734. doi: 10.1371/journal.pone.0215734. PMID: 31022240; PMCID: PMC6483233.</t>
  </si>
  <si>
    <t>Klebsiella pneumoniae KH43</t>
  </si>
  <si>
    <t>erqravtkarmqaakvtdnpnqisragdlagenydlqkaeearqeaqrkgeqqdkr</t>
  </si>
  <si>
    <t>Villa L, Feudi C, Fortini D, Brisse S, Passet V, Bonura C, Endimiani A, Mammina C, Ocampo AM, Jimenez JN, Doumith M, Woodford N, Hopkins K, Carattoli A. Diversity, virulence, and antimicrobial resistance of the KPC-producing Klebsiella pneumoniae ST307 clone. Microb Genom. 2017 Apr 26;3(4):e000110. doi: 10.1099/mgen.0.000110. PMID: 28785421; PMCID: PMC5506382.</t>
  </si>
  <si>
    <t>phage was isolated from a full-scale municipal wastewater treatment plant</t>
  </si>
  <si>
    <t>Klebsiella pneumoniae KP36</t>
  </si>
  <si>
    <t>Webervirus KP36</t>
  </si>
  <si>
    <t>idaakdktlsggyssktkervnqeekdilknrnarkqqvdagvkideqyqaellsl</t>
  </si>
  <si>
    <t>Bacillus subtilis subsp. subtilis 168</t>
  </si>
  <si>
    <t>Takahashivirus PBS1</t>
  </si>
  <si>
    <t>Lavysh D, Sokolova M, Minakhin L, Yakunina M, Artamonova T, Kozyavkin S, Makarova KS, Koonin EV, Severinov K. The genome of AR9, a giant transducing Bacillus phage encoding two multisubunit RNA polymerases. Virology. 2016 Aug;495:185-96. doi: 10.1016/j.virol.2016.04.030. Epub 2016 May 26. PMID: 27236306.</t>
  </si>
  <si>
    <t>phage was generously provided by David Dubnau from the Public Health Research Institute Center New Jersey Medical School – Rutgers, NJ</t>
  </si>
  <si>
    <t>klevecygdsmrivsaatsggsagmkadkkasknaakgkrgnelavsedveldeeq</t>
  </si>
  <si>
    <t>collection</t>
  </si>
  <si>
    <t>rgetgylsvgegsesqtgtsdrdsesrrkaladeikaieerskktksgakeerdlt</t>
  </si>
  <si>
    <t>Coffey B, Rivas L, Duffy G, Coffey A, Ross RP, McAuliffe O. Assessment of Escherichia coli O157:H7-specific bacteriophages e11/2 and e4/1c in model broth and hide environments. Int J Food Microbiol. 2011 Jun 30;147(3):188-94. doi: 10.1016/j.ijfoodmicro.2011.04.001. Epub 2011 Apr 13. PMID: 21531032.</t>
  </si>
  <si>
    <t>Rogunavirus E41c</t>
  </si>
  <si>
    <t>bovine slurry</t>
  </si>
  <si>
    <t>Escherichia coli H8</t>
  </si>
  <si>
    <t>Escherichia virus ST0</t>
  </si>
  <si>
    <t>mkpeemksmrrnkviadnkpqkvaataatdslealnnissklddvqaaseltsqsv</t>
  </si>
  <si>
    <t>Pires DP, Sillankorva S, Kropinski AM, Lu TK, Azeredo J. Complete Genome Sequence of Pseudomonas aeruginosa Phage vB_PaeM_CEB_DP1. Genome Announc. 2015 Sep 24;3(5):e00918-15. doi: 10.1128/genomeA.00918-15. PMID: 26404589; PMCID: PMC4582565.</t>
  </si>
  <si>
    <t>hospital wastewater</t>
  </si>
  <si>
    <t>Pbunavirus DP1</t>
  </si>
  <si>
    <t>Felixounavirus Alf5</t>
  </si>
  <si>
    <t>seklspnsqsrsgdgyktagegtaktpsakdpstankank</t>
  </si>
  <si>
    <t>Alijošius L, Šimoliūnas E, Kaliniene L, Meškys R, Truncaitė L. Complete Genome Sequence of Escherichia coli Phage vB_EcoM_Alf5. Genome Announc. 2017 May 18;5(20):e00315-17. doi: 10.1128/genomeA.00315-17. PMID: 28522702; PMCID: PMC5477317.</t>
  </si>
  <si>
    <t>phage was isolated from water samples collected from the Nemunas River in Lithuania</t>
  </si>
  <si>
    <t>Xanthomonas oryzae pv. Oryzae</t>
  </si>
  <si>
    <t>phage was isolated in Asia</t>
  </si>
  <si>
    <t>Inoue, Y., Matsuura, T., Ohara, T. et al. Bacteriophage OP1, lytic for Xanthomonas oryzae pv. oryzae, changes its host range by duplication and deletion of the small domain in the deduced tail fiber gene. J Gen Plant Pathol 72, 111–118 (2006). https://doi.org/10.1007/s10327-005-0252-x</t>
  </si>
  <si>
    <t>qaqrrakeanaklrdenaraeeqaalsskslaerleaektrlhrlgvtdraaidka</t>
  </si>
  <si>
    <t>El Haddad L, Roy JP, Khalil GE, St-Gelais D, Champagne CP, Labrie S, Moineau S. Efficacy of two Staphylococcus aureus phage cocktails in cheese production. Int J Food Microbiol. 2016 Jan 18;217:7-13. doi: 10.1016/j.ijfoodmicro.2015.10.001. Epub 2015 Oct 5. PMID: 26476571.</t>
  </si>
  <si>
    <t>raw milk</t>
  </si>
  <si>
    <t>Bacillus cereus BGSC 6E1</t>
  </si>
  <si>
    <t>Siminovitchvirus JL</t>
  </si>
  <si>
    <t>Grose JH, Jensen JD, Merrill BD, Fisher JN, Burnett SH, Breakwell DP. Genome Sequences of Three Novel Bacillus cereus Bacteriophages. Genome Announc. 2014 Jan 23;2(1):e01118-13. doi: 10.1128/genomeA.01118-13. PMID: 24459255; PMCID: PMC3900887.</t>
  </si>
  <si>
    <t>soil samples were taken at the bases of fruit trees in Utah County, Utah (USA)</t>
  </si>
  <si>
    <t>rldvikvryikntltgnsvnaykhwteikaiskgvnvattgtvtgstgvtnlgvv</t>
  </si>
  <si>
    <t>Tlsvirus phSE2</t>
  </si>
  <si>
    <t>Pereira C, Moreirinha C, Lewicka M, Almeida P, Clemente C, Cunha Â, Delgadillo I, Romalde JL, Nunes ML, Almeida A. Bacteriophages with potential to inactivate Salmonella Typhimurium: Use of single phage suspensions and phage cocktails. Virus Res. 2016 Jul 15;220:179-92. doi: 10.1016/j.virusres.2016.04.020. Epub 2016 Apr 25. PMID: 27126773.</t>
  </si>
  <si>
    <t>sewage</t>
  </si>
  <si>
    <t>phage was isolated from sewage network of
Aveiro, Portugal</t>
  </si>
  <si>
    <t>Webervirus sushi</t>
  </si>
  <si>
    <t>Liu H, Liu X, Li J. Complete genome of a novel virulent phage ST0 lysing Escherichia coli H8. Stand Genomic Sci. 2017 Dec 19;12:85. doi: 10.1186/s40793-017-0304-9. Erratum in: Stand Genomic Sci. 2018 Jul 4;13:15. PMID: 29276570; PMCID: PMC5738172.</t>
  </si>
  <si>
    <t>China</t>
  </si>
  <si>
    <t>river sediment, Red Cedar River</t>
  </si>
  <si>
    <t>river water</t>
  </si>
  <si>
    <t>Doore SM, Schrad JR, Dean WF, Dover JA, Parent KN. Shigella Phages Isolated during a Dysentery Outbreak Reveal Uncommon Structures and Broad Species Diversity. J Virol. 2018 Mar 28;92(8):e02117-17. doi: 10.1128/JVI.02117-17. PMID: 29437962; PMCID: PMC5874400.</t>
  </si>
  <si>
    <t>Slopekvirus matisse</t>
  </si>
  <si>
    <t>phage was isolated from a sewage sample collected at College Station, TX, USA</t>
  </si>
  <si>
    <t>Soil sample was collected from moist area near landscaping and cement steps of Dykstra Hall on Hope College campus, USA: Holland, MI</t>
  </si>
  <si>
    <t>Kayfunavirus SH3</t>
  </si>
  <si>
    <t>Hamdi S, Rousseau GM, Labrie SJ, Kourda RS, Tremblay DM, Moineau S, Slama KB. Characterization of Five Podoviridae Phages Infecting Citrobacter freundii. Front Microbiol. 2016 Jun 29;7:1023. doi: 10.3389/fmicb.2016.01023. PMID: 27446058; PMCID: PMC4925675.</t>
  </si>
  <si>
    <t>phage was isolated from sewage samples in Tunisia</t>
  </si>
  <si>
    <t xml:space="preserve">sewage </t>
  </si>
  <si>
    <t>Kratiovirus larva</t>
  </si>
  <si>
    <t>Felixounavirus AYO145A</t>
  </si>
  <si>
    <t>Agricanvirus Ea3570</t>
  </si>
  <si>
    <t>Vicoquintavirus Pvco5</t>
  </si>
  <si>
    <t>oyster hatchery tank</t>
  </si>
  <si>
    <t>Enquatrovirus N4</t>
  </si>
  <si>
    <t>soil sample was obtained from an area about a meter from the walking/biking trail with light foot traffic. The soil itself was dry, taken from about 5cm under a fallen tree limb. The surrounding area was wooded, with no buildings or concrete in sight. Sample was taken from an area approximately 30m from a small standing creek, USA: Elizabethtown, KY</t>
  </si>
  <si>
    <t>Ghunavirus PSA2</t>
  </si>
  <si>
    <t>whey</t>
  </si>
  <si>
    <t>unclassified Myoviridae [no rank]</t>
  </si>
  <si>
    <t>phage was isolated from a sewage sample collected in College Station, Texas, USA</t>
  </si>
  <si>
    <t>phage was isolated from the freshwater lake Baikal, Russia</t>
  </si>
  <si>
    <t>lake freshwater</t>
  </si>
  <si>
    <t>Triavirus JS02</t>
  </si>
  <si>
    <t>hospital</t>
  </si>
  <si>
    <t>Methicillin Resistant Staphylococcus aureus (MRSA)</t>
  </si>
  <si>
    <t>MRSA strains isolated from two Tunisian university hospitals</t>
  </si>
  <si>
    <t>Majkowska-Skrobek G, Łątka A, Berisio R, Maciejewska B, Squeglia F, Romano M, Lavigne R, Struve C, Drulis-Kawa Z. Capsule-Targeting Depolymerase, Derived from Klebsiella KP36 Phage, as a Tool for the Development of Anti-Virulent Strategy. Viruses. 2016 Dec 1;8(12):324. doi: 10.3390/v8120324. PMID: 27916936; PMCID: PMC5192385.</t>
  </si>
  <si>
    <t>phage was isolated from biologically-treated sewage in Poland</t>
  </si>
  <si>
    <t xml:space="preserve">Delftia tsuruhatensis </t>
  </si>
  <si>
    <t>Lactobacillus</t>
  </si>
  <si>
    <t xml:space="preserve">Lactococcus lactis </t>
  </si>
  <si>
    <t xml:space="preserve">Morganella morganii </t>
  </si>
  <si>
    <t xml:space="preserve">Mycobacterium smegmatis </t>
  </si>
  <si>
    <t>Providencia</t>
  </si>
  <si>
    <t>Synechococcus</t>
  </si>
  <si>
    <t>Serratia marcescens</t>
  </si>
  <si>
    <t>Ratio.host group</t>
  </si>
  <si>
    <t>Ratio.gender [M]</t>
  </si>
  <si>
    <t>Ratio.gender [F]</t>
  </si>
  <si>
    <t>Ratio.nation [USA]</t>
  </si>
  <si>
    <t>Ratio.nation [PL]</t>
  </si>
  <si>
    <t xml:space="preserve">Gordonia terrae </t>
  </si>
  <si>
    <t xml:space="preserve"> Isolation source  [generally]</t>
  </si>
  <si>
    <t>animal</t>
  </si>
  <si>
    <t>n/a</t>
  </si>
  <si>
    <t>plant</t>
  </si>
  <si>
    <t>food</t>
  </si>
  <si>
    <t>human</t>
  </si>
  <si>
    <t>Protein [generally]</t>
  </si>
  <si>
    <t>tail</t>
  </si>
  <si>
    <t>capsid</t>
  </si>
  <si>
    <t>connector</t>
  </si>
  <si>
    <t>enzyme</t>
  </si>
  <si>
    <t>baseplate</t>
  </si>
  <si>
    <t>unclassified</t>
  </si>
  <si>
    <t>scaffold</t>
  </si>
  <si>
    <t>Host name [generally]</t>
  </si>
  <si>
    <t>Pseudomonas syringae</t>
  </si>
  <si>
    <t>Lactobacillus helveticus</t>
  </si>
  <si>
    <t>Rhodococcus erythropolis</t>
  </si>
  <si>
    <t>Salmonella  typhimurium</t>
  </si>
  <si>
    <t>Salmonella enterica</t>
  </si>
  <si>
    <t>Bacillus pumilus</t>
  </si>
  <si>
    <t>Xanthomonas oryzae</t>
  </si>
  <si>
    <t>Bacillus subtilis</t>
  </si>
  <si>
    <t>Vibrio metschnikovii</t>
  </si>
  <si>
    <t>Geobacillus stearothermophilus</t>
  </si>
  <si>
    <t xml:space="preserve">Bacillus cereus </t>
  </si>
  <si>
    <t xml:space="preserve">Citrobacter freundii </t>
  </si>
  <si>
    <t>Escherichia coli O157:H7</t>
  </si>
  <si>
    <t>unclassified Tevenvirinae [no rank]</t>
  </si>
  <si>
    <t>unclassified Siphoviridae [no rank]</t>
  </si>
  <si>
    <t>unclassified Kayvirus [no rank]</t>
  </si>
  <si>
    <t>Lambdavirus [genus]</t>
  </si>
  <si>
    <t>Xipdecavirus [genus]</t>
  </si>
  <si>
    <t>unclassified Ceduovirus [no rank]</t>
  </si>
  <si>
    <t>unclassified Jerseyvirus [no rank]</t>
  </si>
  <si>
    <t>Siphoviridae [family]</t>
  </si>
  <si>
    <t>unclassified Anayavirus [no rank]</t>
  </si>
  <si>
    <t>unclassified Fromanvirus [no rank]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</si>
</sst>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212121"/>
      <name val="Calibri"/>
      <family val="2"/>
      <scheme val="minor"/>
    </font>
    <font>
      <sz val="11"/>
      <color rgb="FF000000"/>
      <name val="Calibri"/>
      <family val="2"/>
      <scheme val="minor"/>
    </font>
    <font>
      <u/>
      <sz val="11"/>
      <color theme="10"/>
      <name val="Calibri"/>
      <family val="2"/>
      <scheme val="minor"/>
    </font>
    <font>
      <sz val="9"/>
      <color theme="1"/>
      <name val="Calibri"/>
      <family val="2"/>
      <scheme val="minor"/>
    </font>
    <font>
      <sz val="11"/>
      <name val="Calibri"/>
      <family val="2"/>
      <scheme val="minor"/>
    </font>
    <font>
      <sz val="9"/>
      <name val="Calibri"/>
      <family val="2"/>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00B0F0"/>
        <bgColor indexed="64"/>
      </patternFill>
    </fill>
    <fill>
      <patternFill patternType="solid">
        <fgColor rgb="FFFF0000"/>
        <bgColor indexed="64"/>
      </patternFill>
    </fill>
    <fill>
      <patternFill patternType="solid">
        <fgColor theme="7" tint="0.59999389629810485"/>
        <bgColor indexed="64"/>
      </patternFill>
    </fill>
    <fill>
      <patternFill patternType="solid">
        <fgColor theme="9" tint="-0.249977111117893"/>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0" fillId="0" borderId="0" applyNumberFormat="0" applyFill="0" applyBorder="0" applyAlignment="0" applyProtection="0"/>
    <xf numFmtId="9" fontId="1" fillId="0" borderId="0" applyFont="0" applyFill="0" applyBorder="0" applyAlignment="0" applyProtection="0"/>
  </cellStyleXfs>
  <cellXfs count="44">
    <xf numFmtId="0" fontId="0" fillId="0" borderId="0" xfId="0"/>
    <xf numFmtId="0" fontId="0" fillId="33" borderId="0" xfId="0" applyFill="1"/>
    <xf numFmtId="0" fontId="0" fillId="34" borderId="0" xfId="0" applyFill="1"/>
    <xf numFmtId="0" fontId="0" fillId="0" borderId="0" xfId="0" applyFill="1"/>
    <xf numFmtId="0" fontId="18" fillId="33" borderId="0" xfId="0" applyFont="1" applyFill="1"/>
    <xf numFmtId="0" fontId="0" fillId="33" borderId="0" xfId="0" applyFill="1" applyAlignment="1">
      <alignment vertical="top"/>
    </xf>
    <xf numFmtId="0" fontId="0" fillId="33" borderId="0" xfId="0" applyFill="1" applyAlignment="1">
      <alignment vertical="top" wrapText="1"/>
    </xf>
    <xf numFmtId="0" fontId="0" fillId="0" borderId="0" xfId="0" applyFont="1" applyFill="1"/>
    <xf numFmtId="0" fontId="0" fillId="33" borderId="0" xfId="0" applyFont="1" applyFill="1" applyAlignment="1">
      <alignment vertical="top" wrapText="1"/>
    </xf>
    <xf numFmtId="0" fontId="0" fillId="33" borderId="0" xfId="0" applyFont="1" applyFill="1"/>
    <xf numFmtId="0" fontId="0" fillId="34" borderId="0" xfId="0" applyFont="1" applyFill="1"/>
    <xf numFmtId="0" fontId="19" fillId="33" borderId="0" xfId="0" applyFont="1" applyFill="1" applyAlignment="1">
      <alignment vertical="center"/>
    </xf>
    <xf numFmtId="0" fontId="20" fillId="33" borderId="0" xfId="42" applyFill="1"/>
    <xf numFmtId="0" fontId="0" fillId="0" borderId="0" xfId="0"/>
    <xf numFmtId="0" fontId="0" fillId="35" borderId="0" xfId="0" applyFill="1"/>
    <xf numFmtId="0" fontId="0" fillId="35" borderId="0" xfId="0" applyFont="1" applyFill="1"/>
    <xf numFmtId="0" fontId="0" fillId="35" borderId="10" xfId="0" applyFill="1" applyBorder="1"/>
    <xf numFmtId="0" fontId="0" fillId="35" borderId="10" xfId="0" applyFont="1" applyFill="1" applyBorder="1"/>
    <xf numFmtId="0" fontId="0" fillId="36" borderId="0" xfId="0" applyFill="1"/>
    <xf numFmtId="0" fontId="0" fillId="36" borderId="0" xfId="0" applyFill="1" applyAlignment="1">
      <alignment vertical="top"/>
    </xf>
    <xf numFmtId="0" fontId="0" fillId="36" borderId="0" xfId="0" applyFont="1" applyFill="1" applyAlignment="1">
      <alignment vertical="top" wrapText="1"/>
    </xf>
    <xf numFmtId="0" fontId="0" fillId="36" borderId="0" xfId="0" applyFont="1" applyFill="1"/>
    <xf numFmtId="0" fontId="0" fillId="36" borderId="0" xfId="0" applyFont="1" applyFill="1" applyAlignment="1">
      <alignment vertical="top"/>
    </xf>
    <xf numFmtId="0" fontId="0" fillId="37" borderId="0" xfId="0" applyFill="1"/>
    <xf numFmtId="0" fontId="0" fillId="0" borderId="0" xfId="0" applyFill="1" applyBorder="1" applyAlignment="1">
      <alignment horizontal="left" vertical="top"/>
    </xf>
    <xf numFmtId="0" fontId="0" fillId="0" borderId="0" xfId="0" applyFill="1" applyBorder="1" applyAlignment="1">
      <alignment horizontal="left" vertical="top" wrapText="1"/>
    </xf>
    <xf numFmtId="0" fontId="16" fillId="0" borderId="0" xfId="0" applyFont="1" applyFill="1" applyBorder="1" applyAlignment="1">
      <alignment horizontal="left" vertical="top" wrapText="1"/>
    </xf>
    <xf numFmtId="0" fontId="1" fillId="11" borderId="11" xfId="20" applyBorder="1" applyAlignment="1">
      <alignment horizontal="left" vertical="top"/>
    </xf>
    <xf numFmtId="0" fontId="1" fillId="11" borderId="11" xfId="20" applyBorder="1" applyAlignment="1">
      <alignment horizontal="left" vertical="top" wrapText="1"/>
    </xf>
    <xf numFmtId="0" fontId="21" fillId="11" borderId="11" xfId="20" applyFont="1" applyBorder="1" applyAlignment="1">
      <alignment horizontal="left" vertical="top" wrapText="1"/>
    </xf>
    <xf numFmtId="0" fontId="21" fillId="11" borderId="11" xfId="20" applyFont="1" applyBorder="1" applyAlignment="1">
      <alignment horizontal="left" vertical="top"/>
    </xf>
    <xf numFmtId="0" fontId="21" fillId="0" borderId="0" xfId="0" applyFont="1" applyFill="1" applyBorder="1" applyAlignment="1">
      <alignment horizontal="left" vertical="top"/>
    </xf>
    <xf numFmtId="0" fontId="13" fillId="9" borderId="11" xfId="18" applyFont="1" applyBorder="1" applyAlignment="1">
      <alignment horizontal="left" vertical="top" wrapText="1"/>
    </xf>
    <xf numFmtId="0" fontId="22" fillId="11" borderId="11" xfId="20" applyFont="1" applyBorder="1" applyAlignment="1">
      <alignment horizontal="left" vertical="top" wrapText="1"/>
    </xf>
    <xf numFmtId="10" fontId="13" fillId="9" borderId="11" xfId="43" applyNumberFormat="1" applyFont="1" applyFill="1" applyBorder="1" applyAlignment="1">
      <alignment horizontal="left" vertical="top" wrapText="1"/>
    </xf>
    <xf numFmtId="10" fontId="13" fillId="9" borderId="11" xfId="18" applyNumberFormat="1" applyFont="1" applyBorder="1" applyAlignment="1">
      <alignment horizontal="left" vertical="top" wrapText="1"/>
    </xf>
    <xf numFmtId="10" fontId="1" fillId="11" borderId="11" xfId="43" applyNumberFormat="1" applyFill="1" applyBorder="1" applyAlignment="1">
      <alignment horizontal="left" vertical="top" wrapText="1"/>
    </xf>
    <xf numFmtId="10" fontId="1" fillId="11" borderId="11" xfId="20" applyNumberFormat="1" applyBorder="1" applyAlignment="1">
      <alignment horizontal="left" vertical="top" wrapText="1"/>
    </xf>
    <xf numFmtId="10" fontId="22" fillId="11" borderId="11" xfId="43" applyNumberFormat="1" applyFont="1" applyFill="1" applyBorder="1" applyAlignment="1">
      <alignment horizontal="left" vertical="top" wrapText="1"/>
    </xf>
    <xf numFmtId="10" fontId="22" fillId="11" borderId="11" xfId="20" applyNumberFormat="1" applyFont="1" applyBorder="1" applyAlignment="1">
      <alignment horizontal="left" vertical="top" wrapText="1"/>
    </xf>
    <xf numFmtId="10" fontId="0" fillId="0" borderId="0" xfId="43" applyNumberFormat="1" applyFont="1" applyFill="1" applyBorder="1" applyAlignment="1">
      <alignment horizontal="left" vertical="top"/>
    </xf>
    <xf numFmtId="10" fontId="0" fillId="0" borderId="0" xfId="0" applyNumberFormat="1" applyFill="1" applyBorder="1" applyAlignment="1">
      <alignment horizontal="left" vertical="top"/>
    </xf>
    <xf numFmtId="0" fontId="22" fillId="11" borderId="11" xfId="20" applyFont="1" applyBorder="1" applyAlignment="1">
      <alignment horizontal="left" vertical="top"/>
    </xf>
    <xf numFmtId="0" fontId="23" fillId="11" borderId="11" xfId="20" applyFont="1" applyBorder="1" applyAlignment="1">
      <alignment horizontal="left" vertical="top" wrapText="1"/>
    </xf>
  </cellXfs>
  <cellStyles count="44">
    <cellStyle name="20% — akcent 1" xfId="19" builtinId="30" customBuiltin="1"/>
    <cellStyle name="20% — akcent 2" xfId="23" builtinId="34" customBuiltin="1"/>
    <cellStyle name="20% — akcent 3" xfId="27" builtinId="38" customBuiltin="1"/>
    <cellStyle name="20% — akcent 4" xfId="31" builtinId="42" customBuiltin="1"/>
    <cellStyle name="20% — akcent 5" xfId="35" builtinId="46" customBuiltin="1"/>
    <cellStyle name="20% — akcent 6" xfId="39" builtinId="50" customBuiltin="1"/>
    <cellStyle name="40% — akcent 1" xfId="20" builtinId="31" customBuiltin="1"/>
    <cellStyle name="40% — akcent 2" xfId="24" builtinId="35" customBuiltin="1"/>
    <cellStyle name="40% — akcent 3" xfId="28" builtinId="39" customBuiltin="1"/>
    <cellStyle name="40% — akcent 4" xfId="32" builtinId="43" customBuiltin="1"/>
    <cellStyle name="40% — akcent 5" xfId="36" builtinId="47" customBuiltin="1"/>
    <cellStyle name="40% — akcent 6" xfId="40" builtinId="51" customBuiltin="1"/>
    <cellStyle name="60% — akcent 1" xfId="21" builtinId="32" customBuiltin="1"/>
    <cellStyle name="60% — akcent 2" xfId="25" builtinId="36" customBuiltin="1"/>
    <cellStyle name="60% — akcent 3" xfId="29" builtinId="40" customBuiltin="1"/>
    <cellStyle name="60% — akcent 4" xfId="33" builtinId="44" customBuiltin="1"/>
    <cellStyle name="60% — akcent 5" xfId="37" builtinId="48" customBuiltin="1"/>
    <cellStyle name="60% — akcent 6" xfId="41" builtinId="52" customBuiltin="1"/>
    <cellStyle name="Akcent 1" xfId="18" builtinId="29" customBuiltin="1"/>
    <cellStyle name="Akcent 2" xfId="22" builtinId="33" customBuiltin="1"/>
    <cellStyle name="Akcent 3" xfId="26" builtinId="37" customBuiltin="1"/>
    <cellStyle name="Akcent 4" xfId="30" builtinId="41" customBuiltin="1"/>
    <cellStyle name="Akcent 5" xfId="34" builtinId="45" customBuiltin="1"/>
    <cellStyle name="Akcent 6" xfId="38" builtinId="49" customBuiltin="1"/>
    <cellStyle name="Dane wejściowe" xfId="9" builtinId="20" customBuiltin="1"/>
    <cellStyle name="Dane wyjściowe" xfId="10" builtinId="21" customBuiltin="1"/>
    <cellStyle name="Dobry" xfId="6" builtinId="26" customBuiltin="1"/>
    <cellStyle name="Hiperłącze" xfId="42" builtinId="8"/>
    <cellStyle name="Komórka połączona" xfId="12" builtinId="24" customBuiltin="1"/>
    <cellStyle name="Komórka zaznaczona" xfId="13" builtinId="23" customBuiltin="1"/>
    <cellStyle name="Nagłówek 1" xfId="2" builtinId="16" customBuiltin="1"/>
    <cellStyle name="Nagłówek 2" xfId="3" builtinId="17" customBuiltin="1"/>
    <cellStyle name="Nagłówek 3" xfId="4" builtinId="18" customBuiltin="1"/>
    <cellStyle name="Nagłówek 4" xfId="5" builtinId="19" customBuiltin="1"/>
    <cellStyle name="Neutralny" xfId="8" builtinId="28" customBuiltin="1"/>
    <cellStyle name="Normalny" xfId="0" builtinId="0"/>
    <cellStyle name="Obliczenia" xfId="11" builtinId="22" customBuiltin="1"/>
    <cellStyle name="Procentowy" xfId="43" builtinId="5"/>
    <cellStyle name="Suma" xfId="17" builtinId="25" customBuiltin="1"/>
    <cellStyle name="Tekst objaśnienia" xfId="16" builtinId="53" customBuiltin="1"/>
    <cellStyle name="Tekst ostrzeżenia" xfId="14" builtinId="11" customBuiltin="1"/>
    <cellStyle name="Tytuł" xfId="1" builtinId="15" customBuiltin="1"/>
    <cellStyle name="Uwaga" xfId="15" builtinId="10" customBuiltin="1"/>
    <cellStyle name="Zły" xfId="7" builtinId="27"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phagesdb.org/phages/ChewyVIII/" TargetMode="External"/><Relationship Id="rId1" Type="http://schemas.openxmlformats.org/officeDocument/2006/relationships/hyperlink" Target="https://www.sciencedirect.com/science/article/abs/pii/S004484861630922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94"/>
  <sheetViews>
    <sheetView zoomScale="80" zoomScaleNormal="80" workbookViewId="0">
      <pane ySplit="1" topLeftCell="A155" activePane="bottomLeft" state="frozen"/>
      <selection activeCell="C1" sqref="C1"/>
      <selection pane="bottomLeft" activeCell="B178" sqref="B178"/>
    </sheetView>
  </sheetViews>
  <sheetFormatPr defaultRowHeight="15" x14ac:dyDescent="0.25"/>
  <cols>
    <col min="2" max="2" width="33.5703125" customWidth="1"/>
    <col min="3" max="3" width="56.85546875" customWidth="1"/>
    <col min="4" max="4" width="61" customWidth="1"/>
    <col min="5" max="5" width="9.140625" customWidth="1"/>
    <col min="6" max="6" width="12.85546875" customWidth="1"/>
    <col min="7" max="7" width="9.140625" style="3"/>
    <col min="8" max="8" width="12" style="3" customWidth="1"/>
    <col min="9" max="9" width="34.85546875" style="3" customWidth="1"/>
    <col min="10" max="10" width="34.85546875" style="7" customWidth="1"/>
    <col min="11" max="11" width="42.28515625" customWidth="1"/>
    <col min="12" max="12" width="38.5703125" customWidth="1"/>
    <col min="13" max="13" width="27.28515625" customWidth="1"/>
    <col min="14" max="14" width="30" customWidth="1"/>
    <col min="15" max="15" width="15.5703125" customWidth="1"/>
  </cols>
  <sheetData>
    <row r="1" spans="1:14" x14ac:dyDescent="0.25">
      <c r="A1" t="s">
        <v>195</v>
      </c>
      <c r="B1" t="s">
        <v>173</v>
      </c>
      <c r="C1" t="s">
        <v>174</v>
      </c>
      <c r="D1" t="s">
        <v>175</v>
      </c>
      <c r="E1" t="s">
        <v>177</v>
      </c>
      <c r="G1" s="3" t="s">
        <v>178</v>
      </c>
      <c r="H1" s="3" t="s">
        <v>179</v>
      </c>
      <c r="I1" s="3" t="s">
        <v>182</v>
      </c>
      <c r="J1" s="7" t="s">
        <v>212</v>
      </c>
      <c r="K1" s="3" t="s">
        <v>211</v>
      </c>
      <c r="L1" s="3" t="s">
        <v>214</v>
      </c>
      <c r="M1" s="3" t="s">
        <v>215</v>
      </c>
      <c r="N1" s="3" t="s">
        <v>216</v>
      </c>
    </row>
    <row r="2" spans="1:14" x14ac:dyDescent="0.25">
      <c r="B2" t="s">
        <v>0</v>
      </c>
      <c r="C2" t="s">
        <v>1</v>
      </c>
      <c r="D2" t="s">
        <v>2</v>
      </c>
      <c r="E2">
        <v>0.68125000000000002</v>
      </c>
    </row>
    <row r="3" spans="1:14" s="5" customFormat="1" ht="18" customHeight="1" x14ac:dyDescent="0.25">
      <c r="A3" s="5" t="s">
        <v>239</v>
      </c>
      <c r="B3" s="5" t="s">
        <v>3</v>
      </c>
      <c r="C3" s="5" t="s">
        <v>4</v>
      </c>
      <c r="D3" s="5" t="s">
        <v>5</v>
      </c>
      <c r="E3" s="5">
        <v>0.4375</v>
      </c>
      <c r="G3" s="5" t="s">
        <v>180</v>
      </c>
      <c r="H3" s="5" t="s">
        <v>180</v>
      </c>
      <c r="I3" s="5" t="s">
        <v>180</v>
      </c>
      <c r="J3" s="8" t="s">
        <v>213</v>
      </c>
      <c r="K3" s="5" t="s">
        <v>217</v>
      </c>
    </row>
    <row r="4" spans="1:14" x14ac:dyDescent="0.25">
      <c r="B4" t="s">
        <v>6</v>
      </c>
      <c r="C4" t="s">
        <v>7</v>
      </c>
      <c r="D4" t="s">
        <v>8</v>
      </c>
      <c r="E4">
        <v>0.4375</v>
      </c>
    </row>
    <row r="5" spans="1:14" s="1" customFormat="1" x14ac:dyDescent="0.25">
      <c r="A5" s="1" t="s">
        <v>239</v>
      </c>
      <c r="B5" s="1" t="s">
        <v>9</v>
      </c>
      <c r="C5" s="1" t="s">
        <v>10</v>
      </c>
      <c r="D5" s="1" t="s">
        <v>11</v>
      </c>
      <c r="E5" s="1">
        <v>0.42499999999999999</v>
      </c>
      <c r="G5" s="1" t="s">
        <v>180</v>
      </c>
      <c r="H5" s="1" t="s">
        <v>209</v>
      </c>
      <c r="I5" s="1" t="s">
        <v>180</v>
      </c>
      <c r="J5" s="9" t="s">
        <v>218</v>
      </c>
      <c r="K5" s="1" t="s">
        <v>244</v>
      </c>
    </row>
    <row r="6" spans="1:14" x14ac:dyDescent="0.25">
      <c r="B6" t="s">
        <v>12</v>
      </c>
      <c r="C6" t="s">
        <v>13</v>
      </c>
      <c r="D6" t="s">
        <v>14</v>
      </c>
      <c r="E6">
        <v>0.41875000000000001</v>
      </c>
    </row>
    <row r="7" spans="1:14" s="1" customFormat="1" x14ac:dyDescent="0.25">
      <c r="A7" s="1" t="s">
        <v>194</v>
      </c>
      <c r="B7" s="1" t="s">
        <v>15</v>
      </c>
      <c r="C7" s="1" t="s">
        <v>16</v>
      </c>
      <c r="D7" s="1" t="s">
        <v>17</v>
      </c>
      <c r="E7" s="1">
        <v>0.40625</v>
      </c>
      <c r="G7" s="1" t="s">
        <v>180</v>
      </c>
      <c r="H7" s="1" t="s">
        <v>204</v>
      </c>
      <c r="I7" s="1" t="s">
        <v>205</v>
      </c>
      <c r="J7" s="9" t="s">
        <v>219</v>
      </c>
      <c r="K7" s="1" t="s">
        <v>217</v>
      </c>
    </row>
    <row r="8" spans="1:14" x14ac:dyDescent="0.25">
      <c r="B8" t="s">
        <v>18</v>
      </c>
      <c r="C8" t="s">
        <v>19</v>
      </c>
      <c r="D8" t="s">
        <v>20</v>
      </c>
      <c r="E8">
        <v>0.38750000000000001</v>
      </c>
    </row>
    <row r="9" spans="1:14" x14ac:dyDescent="0.25">
      <c r="B9" t="s">
        <v>21</v>
      </c>
      <c r="C9" t="s">
        <v>22</v>
      </c>
      <c r="D9" t="s">
        <v>23</v>
      </c>
      <c r="E9">
        <v>0.35625000000000001</v>
      </c>
    </row>
    <row r="10" spans="1:14" x14ac:dyDescent="0.25">
      <c r="B10" t="s">
        <v>24</v>
      </c>
      <c r="C10" t="s">
        <v>25</v>
      </c>
      <c r="D10" t="s">
        <v>26</v>
      </c>
      <c r="E10">
        <v>0.31874999999999998</v>
      </c>
    </row>
    <row r="11" spans="1:14" x14ac:dyDescent="0.25">
      <c r="B11" t="s">
        <v>27</v>
      </c>
      <c r="C11" t="s">
        <v>28</v>
      </c>
      <c r="D11" t="s">
        <v>29</v>
      </c>
      <c r="E11">
        <v>0.30625000000000002</v>
      </c>
    </row>
    <row r="12" spans="1:14" s="1" customFormat="1" x14ac:dyDescent="0.25">
      <c r="A12" s="1" t="s">
        <v>194</v>
      </c>
      <c r="B12" s="1" t="s">
        <v>30</v>
      </c>
      <c r="C12" s="1" t="s">
        <v>31</v>
      </c>
      <c r="D12" s="1" t="s">
        <v>32</v>
      </c>
      <c r="E12" s="1">
        <v>0.28749999999999998</v>
      </c>
      <c r="G12" s="1" t="s">
        <v>180</v>
      </c>
      <c r="H12" s="1" t="s">
        <v>202</v>
      </c>
      <c r="I12" s="1" t="s">
        <v>203</v>
      </c>
      <c r="J12" s="11" t="s">
        <v>220</v>
      </c>
      <c r="K12" s="1" t="s">
        <v>222</v>
      </c>
    </row>
    <row r="13" spans="1:14" x14ac:dyDescent="0.25">
      <c r="B13" t="s">
        <v>33</v>
      </c>
      <c r="C13" t="s">
        <v>34</v>
      </c>
      <c r="D13" t="s">
        <v>35</v>
      </c>
      <c r="E13">
        <v>0.28749999999999998</v>
      </c>
    </row>
    <row r="14" spans="1:14" s="1" customFormat="1" x14ac:dyDescent="0.25">
      <c r="A14" s="1" t="s">
        <v>194</v>
      </c>
      <c r="B14" s="1" t="s">
        <v>36</v>
      </c>
      <c r="C14" s="1" t="s">
        <v>37</v>
      </c>
      <c r="D14" s="1" t="s">
        <v>38</v>
      </c>
      <c r="E14" s="1">
        <v>0.24374999999999999</v>
      </c>
      <c r="G14" s="1" t="s">
        <v>180</v>
      </c>
      <c r="H14" s="1" t="s">
        <v>185</v>
      </c>
      <c r="I14" s="1" t="s">
        <v>180</v>
      </c>
      <c r="J14" s="9" t="s">
        <v>221</v>
      </c>
      <c r="K14" s="1" t="s">
        <v>223</v>
      </c>
    </row>
    <row r="15" spans="1:14" x14ac:dyDescent="0.25">
      <c r="B15" t="s">
        <v>39</v>
      </c>
      <c r="C15" t="s">
        <v>40</v>
      </c>
      <c r="D15" t="s">
        <v>41</v>
      </c>
      <c r="E15">
        <v>0.23749999999999999</v>
      </c>
    </row>
    <row r="16" spans="1:14" s="1" customFormat="1" x14ac:dyDescent="0.25">
      <c r="A16" s="1" t="s">
        <v>239</v>
      </c>
      <c r="B16" s="1" t="s">
        <v>42</v>
      </c>
      <c r="C16" s="1" t="s">
        <v>43</v>
      </c>
      <c r="D16" s="1" t="s">
        <v>44</v>
      </c>
      <c r="E16" s="1">
        <v>0.23749999999999999</v>
      </c>
      <c r="G16" s="1" t="s">
        <v>180</v>
      </c>
      <c r="H16" s="1" t="s">
        <v>180</v>
      </c>
      <c r="I16" s="1" t="s">
        <v>181</v>
      </c>
      <c r="J16" s="9" t="s">
        <v>224</v>
      </c>
      <c r="K16" s="4" t="s">
        <v>217</v>
      </c>
    </row>
    <row r="17" spans="1:11" x14ac:dyDescent="0.25">
      <c r="B17" t="s">
        <v>45</v>
      </c>
      <c r="C17" t="s">
        <v>46</v>
      </c>
      <c r="D17" t="s">
        <v>47</v>
      </c>
      <c r="E17">
        <v>0.23749999999999999</v>
      </c>
    </row>
    <row r="18" spans="1:11" x14ac:dyDescent="0.25">
      <c r="B18" t="s">
        <v>48</v>
      </c>
      <c r="C18" t="s">
        <v>49</v>
      </c>
      <c r="D18" t="s">
        <v>50</v>
      </c>
      <c r="E18">
        <v>0.23125000000000001</v>
      </c>
    </row>
    <row r="19" spans="1:11" x14ac:dyDescent="0.25">
      <c r="B19" t="s">
        <v>51</v>
      </c>
      <c r="C19" t="s">
        <v>52</v>
      </c>
      <c r="D19" t="s">
        <v>53</v>
      </c>
      <c r="E19">
        <v>0.23125000000000001</v>
      </c>
    </row>
    <row r="20" spans="1:11" s="1" customFormat="1" x14ac:dyDescent="0.25">
      <c r="A20" s="1" t="s">
        <v>239</v>
      </c>
      <c r="B20" s="1" t="s">
        <v>54</v>
      </c>
      <c r="C20" s="1" t="s">
        <v>55</v>
      </c>
      <c r="D20" s="1" t="s">
        <v>56</v>
      </c>
      <c r="E20" s="1">
        <v>0.22500000000000001</v>
      </c>
      <c r="G20" s="1" t="s">
        <v>180</v>
      </c>
      <c r="H20" s="1" t="s">
        <v>183</v>
      </c>
      <c r="I20" s="1" t="s">
        <v>180</v>
      </c>
      <c r="J20" s="9" t="s">
        <v>225</v>
      </c>
      <c r="K20" s="1" t="s">
        <v>227</v>
      </c>
    </row>
    <row r="21" spans="1:11" s="1" customFormat="1" ht="17.25" customHeight="1" x14ac:dyDescent="0.25">
      <c r="A21" s="1" t="s">
        <v>239</v>
      </c>
      <c r="B21" s="1" t="s">
        <v>57</v>
      </c>
      <c r="C21" s="1" t="s">
        <v>58</v>
      </c>
      <c r="D21" s="1" t="s">
        <v>59</v>
      </c>
      <c r="E21" s="1">
        <v>0.22500000000000001</v>
      </c>
      <c r="G21" s="1" t="s">
        <v>180</v>
      </c>
      <c r="H21" s="1" t="s">
        <v>184</v>
      </c>
      <c r="I21" s="1" t="s">
        <v>180</v>
      </c>
      <c r="J21" s="8" t="s">
        <v>226</v>
      </c>
      <c r="K21" s="1" t="s">
        <v>228</v>
      </c>
    </row>
    <row r="22" spans="1:11" x14ac:dyDescent="0.25">
      <c r="B22" t="s">
        <v>60</v>
      </c>
      <c r="C22" t="s">
        <v>22</v>
      </c>
      <c r="D22" t="s">
        <v>23</v>
      </c>
      <c r="E22">
        <v>0.21875</v>
      </c>
    </row>
    <row r="23" spans="1:11" x14ac:dyDescent="0.25">
      <c r="B23" t="s">
        <v>61</v>
      </c>
      <c r="C23" t="s">
        <v>62</v>
      </c>
      <c r="D23" t="s">
        <v>63</v>
      </c>
      <c r="E23">
        <v>0.21249999999999999</v>
      </c>
    </row>
    <row r="24" spans="1:11" x14ac:dyDescent="0.25">
      <c r="B24" t="s">
        <v>64</v>
      </c>
      <c r="C24" t="s">
        <v>65</v>
      </c>
      <c r="D24" t="s">
        <v>66</v>
      </c>
      <c r="E24">
        <v>0.2</v>
      </c>
    </row>
    <row r="25" spans="1:11" s="2" customFormat="1" x14ac:dyDescent="0.25">
      <c r="B25" s="2" t="s">
        <v>67</v>
      </c>
      <c r="C25" s="2" t="s">
        <v>68</v>
      </c>
      <c r="D25" s="2" t="s">
        <v>69</v>
      </c>
      <c r="E25" s="2">
        <v>0.19375000000000001</v>
      </c>
      <c r="G25" s="2" t="s">
        <v>180</v>
      </c>
      <c r="H25" s="2" t="s">
        <v>198</v>
      </c>
      <c r="I25" s="2" t="s">
        <v>180</v>
      </c>
      <c r="J25" s="10" t="s">
        <v>671</v>
      </c>
      <c r="K25" s="2" t="s">
        <v>672</v>
      </c>
    </row>
    <row r="26" spans="1:11" s="1" customFormat="1" x14ac:dyDescent="0.25">
      <c r="A26" s="1" t="s">
        <v>239</v>
      </c>
      <c r="B26" s="1" t="s">
        <v>70</v>
      </c>
      <c r="C26" s="1" t="s">
        <v>71</v>
      </c>
      <c r="D26" s="1" t="s">
        <v>72</v>
      </c>
      <c r="E26" s="1">
        <v>0.19375000000000001</v>
      </c>
      <c r="G26" s="1" t="s">
        <v>210</v>
      </c>
      <c r="H26" s="1" t="s">
        <v>210</v>
      </c>
      <c r="I26" s="1" t="s">
        <v>210</v>
      </c>
      <c r="J26" s="9" t="s">
        <v>245</v>
      </c>
      <c r="K26" s="1" t="s">
        <v>217</v>
      </c>
    </row>
    <row r="27" spans="1:11" x14ac:dyDescent="0.25">
      <c r="B27" t="s">
        <v>73</v>
      </c>
      <c r="C27" t="s">
        <v>74</v>
      </c>
      <c r="D27" t="s">
        <v>75</v>
      </c>
      <c r="E27">
        <v>0.19375000000000001</v>
      </c>
    </row>
    <row r="28" spans="1:11" s="1" customFormat="1" x14ac:dyDescent="0.25">
      <c r="A28" s="1" t="s">
        <v>194</v>
      </c>
      <c r="B28" s="1" t="s">
        <v>76</v>
      </c>
      <c r="C28" s="1" t="s">
        <v>77</v>
      </c>
      <c r="D28" s="1" t="s">
        <v>78</v>
      </c>
      <c r="E28" s="1">
        <v>0.19375000000000001</v>
      </c>
      <c r="G28" s="1" t="s">
        <v>180</v>
      </c>
      <c r="H28" s="1" t="s">
        <v>186</v>
      </c>
      <c r="I28" s="1" t="s">
        <v>180</v>
      </c>
      <c r="J28" s="9" t="s">
        <v>247</v>
      </c>
      <c r="K28" s="1" t="s">
        <v>246</v>
      </c>
    </row>
    <row r="29" spans="1:11" x14ac:dyDescent="0.25">
      <c r="B29" t="s">
        <v>79</v>
      </c>
      <c r="C29" t="s">
        <v>80</v>
      </c>
      <c r="D29" t="s">
        <v>5</v>
      </c>
      <c r="E29">
        <v>0.18124999999999999</v>
      </c>
    </row>
    <row r="30" spans="1:11" x14ac:dyDescent="0.25">
      <c r="B30" t="s">
        <v>81</v>
      </c>
      <c r="C30" t="s">
        <v>82</v>
      </c>
      <c r="D30" t="s">
        <v>83</v>
      </c>
      <c r="E30">
        <v>0.18124999999999999</v>
      </c>
    </row>
    <row r="31" spans="1:11" s="1" customFormat="1" x14ac:dyDescent="0.25">
      <c r="A31" s="1" t="s">
        <v>194</v>
      </c>
      <c r="B31" s="1" t="s">
        <v>84</v>
      </c>
      <c r="C31" s="1" t="s">
        <v>85</v>
      </c>
      <c r="D31" s="1" t="s">
        <v>86</v>
      </c>
      <c r="E31" s="1">
        <v>0.18124999999999999</v>
      </c>
      <c r="G31" s="1" t="s">
        <v>180</v>
      </c>
      <c r="H31" s="1" t="s">
        <v>180</v>
      </c>
      <c r="I31" s="1" t="s">
        <v>187</v>
      </c>
      <c r="J31" s="9" t="s">
        <v>248</v>
      </c>
      <c r="K31" s="1" t="s">
        <v>249</v>
      </c>
    </row>
    <row r="32" spans="1:11" x14ac:dyDescent="0.25">
      <c r="B32" t="s">
        <v>87</v>
      </c>
      <c r="C32" t="s">
        <v>88</v>
      </c>
      <c r="D32" t="s">
        <v>89</v>
      </c>
      <c r="E32">
        <v>0.17499999999999999</v>
      </c>
    </row>
    <row r="33" spans="1:11" x14ac:dyDescent="0.25">
      <c r="B33" t="s">
        <v>90</v>
      </c>
      <c r="C33" t="s">
        <v>91</v>
      </c>
      <c r="D33" t="s">
        <v>92</v>
      </c>
      <c r="E33">
        <v>0.17499999999999999</v>
      </c>
    </row>
    <row r="34" spans="1:11" s="1" customFormat="1" x14ac:dyDescent="0.25">
      <c r="A34" s="1" t="s">
        <v>194</v>
      </c>
      <c r="B34" s="1" t="s">
        <v>93</v>
      </c>
      <c r="C34" s="1" t="s">
        <v>94</v>
      </c>
      <c r="D34" s="1" t="s">
        <v>95</v>
      </c>
      <c r="E34" s="1">
        <v>0.16875000000000001</v>
      </c>
      <c r="G34" s="1" t="s">
        <v>180</v>
      </c>
      <c r="H34" s="4" t="s">
        <v>188</v>
      </c>
      <c r="I34" s="1" t="s">
        <v>180</v>
      </c>
      <c r="J34" s="9" t="s">
        <v>250</v>
      </c>
      <c r="K34" s="1" t="s">
        <v>251</v>
      </c>
    </row>
    <row r="35" spans="1:11" x14ac:dyDescent="0.25">
      <c r="B35" t="s">
        <v>96</v>
      </c>
      <c r="C35" t="s">
        <v>97</v>
      </c>
      <c r="D35" t="s">
        <v>98</v>
      </c>
      <c r="E35">
        <v>0.16250000000000001</v>
      </c>
    </row>
    <row r="36" spans="1:11" s="1" customFormat="1" x14ac:dyDescent="0.25">
      <c r="A36" s="1" t="s">
        <v>239</v>
      </c>
      <c r="B36" s="1" t="s">
        <v>99</v>
      </c>
      <c r="C36" s="1" t="s">
        <v>100</v>
      </c>
      <c r="D36" s="1" t="s">
        <v>101</v>
      </c>
      <c r="E36" s="1">
        <v>0.16250000000000001</v>
      </c>
      <c r="G36" s="1" t="s">
        <v>180</v>
      </c>
      <c r="H36" s="1" t="s">
        <v>189</v>
      </c>
      <c r="I36" s="1" t="s">
        <v>180</v>
      </c>
      <c r="J36" s="9" t="s">
        <v>252</v>
      </c>
      <c r="K36" s="1" t="s">
        <v>254</v>
      </c>
    </row>
    <row r="37" spans="1:11" s="1" customFormat="1" x14ac:dyDescent="0.25">
      <c r="A37" s="1" t="s">
        <v>194</v>
      </c>
      <c r="B37" s="1" t="s">
        <v>102</v>
      </c>
      <c r="C37" s="1" t="s">
        <v>103</v>
      </c>
      <c r="D37" s="1" t="s">
        <v>104</v>
      </c>
      <c r="E37" s="1">
        <v>0.15625</v>
      </c>
      <c r="G37" s="1" t="s">
        <v>180</v>
      </c>
      <c r="H37" s="1" t="s">
        <v>190</v>
      </c>
      <c r="I37" s="1" t="s">
        <v>191</v>
      </c>
      <c r="J37" s="9" t="s">
        <v>253</v>
      </c>
      <c r="K37" s="1" t="s">
        <v>255</v>
      </c>
    </row>
    <row r="38" spans="1:11" x14ac:dyDescent="0.25">
      <c r="B38" t="s">
        <v>105</v>
      </c>
      <c r="C38" t="s">
        <v>106</v>
      </c>
      <c r="D38" t="s">
        <v>107</v>
      </c>
      <c r="E38">
        <v>0.15625</v>
      </c>
    </row>
    <row r="39" spans="1:11" s="1" customFormat="1" x14ac:dyDescent="0.25">
      <c r="A39" s="1" t="s">
        <v>194</v>
      </c>
      <c r="B39" s="1" t="s">
        <v>108</v>
      </c>
      <c r="C39" s="1" t="s">
        <v>109</v>
      </c>
      <c r="D39" s="1" t="s">
        <v>110</v>
      </c>
      <c r="E39" s="1">
        <v>0.15625</v>
      </c>
      <c r="G39" s="1" t="s">
        <v>180</v>
      </c>
      <c r="H39" s="1" t="s">
        <v>192</v>
      </c>
      <c r="I39" s="1" t="s">
        <v>193</v>
      </c>
      <c r="J39" s="9" t="s">
        <v>257</v>
      </c>
      <c r="K39" s="1" t="s">
        <v>259</v>
      </c>
    </row>
    <row r="40" spans="1:11" x14ac:dyDescent="0.25">
      <c r="B40" t="s">
        <v>111</v>
      </c>
      <c r="C40" t="s">
        <v>176</v>
      </c>
      <c r="D40" t="s">
        <v>112</v>
      </c>
      <c r="E40">
        <v>0.15625</v>
      </c>
    </row>
    <row r="41" spans="1:11" x14ac:dyDescent="0.25">
      <c r="B41" t="s">
        <v>113</v>
      </c>
      <c r="C41" t="s">
        <v>114</v>
      </c>
      <c r="D41" t="s">
        <v>115</v>
      </c>
      <c r="E41">
        <v>0.15625</v>
      </c>
    </row>
    <row r="42" spans="1:11" s="5" customFormat="1" ht="19.5" customHeight="1" x14ac:dyDescent="0.25">
      <c r="A42" s="5" t="s">
        <v>194</v>
      </c>
      <c r="B42" s="5" t="s">
        <v>116</v>
      </c>
      <c r="C42" s="5" t="s">
        <v>117</v>
      </c>
      <c r="D42" s="5" t="s">
        <v>118</v>
      </c>
      <c r="E42" s="5">
        <v>0.15625</v>
      </c>
      <c r="G42" s="5" t="s">
        <v>180</v>
      </c>
      <c r="H42" s="5" t="s">
        <v>207</v>
      </c>
      <c r="I42" s="5" t="s">
        <v>208</v>
      </c>
      <c r="J42" s="8" t="s">
        <v>256</v>
      </c>
      <c r="K42" s="5" t="s">
        <v>258</v>
      </c>
    </row>
    <row r="43" spans="1:11" x14ac:dyDescent="0.25">
      <c r="B43" t="s">
        <v>119</v>
      </c>
      <c r="C43" t="s">
        <v>120</v>
      </c>
      <c r="D43" t="s">
        <v>121</v>
      </c>
      <c r="E43">
        <v>0.15</v>
      </c>
    </row>
    <row r="44" spans="1:11" s="1" customFormat="1" x14ac:dyDescent="0.25">
      <c r="A44" s="1" t="s">
        <v>194</v>
      </c>
      <c r="B44" s="1" t="s">
        <v>122</v>
      </c>
      <c r="C44" s="1" t="s">
        <v>123</v>
      </c>
      <c r="D44" s="1" t="s">
        <v>124</v>
      </c>
      <c r="E44" s="1">
        <v>0.15</v>
      </c>
      <c r="G44" s="1" t="s">
        <v>180</v>
      </c>
      <c r="H44" s="4" t="s">
        <v>206</v>
      </c>
      <c r="I44" s="1" t="s">
        <v>180</v>
      </c>
      <c r="J44" s="9" t="s">
        <v>229</v>
      </c>
      <c r="K44" s="1" t="s">
        <v>230</v>
      </c>
    </row>
    <row r="45" spans="1:11" x14ac:dyDescent="0.25">
      <c r="B45" t="s">
        <v>125</v>
      </c>
      <c r="C45" t="s">
        <v>126</v>
      </c>
      <c r="D45" t="s">
        <v>127</v>
      </c>
      <c r="E45">
        <v>0.15</v>
      </c>
    </row>
    <row r="46" spans="1:11" x14ac:dyDescent="0.25">
      <c r="B46" t="s">
        <v>128</v>
      </c>
      <c r="C46" t="s">
        <v>129</v>
      </c>
      <c r="D46" t="s">
        <v>130</v>
      </c>
      <c r="E46">
        <v>0.15</v>
      </c>
    </row>
    <row r="47" spans="1:11" x14ac:dyDescent="0.25">
      <c r="B47" t="s">
        <v>131</v>
      </c>
      <c r="C47" t="s">
        <v>132</v>
      </c>
      <c r="D47" t="s">
        <v>133</v>
      </c>
      <c r="E47">
        <v>0.14374999999999999</v>
      </c>
    </row>
    <row r="48" spans="1:11" x14ac:dyDescent="0.25">
      <c r="B48" t="s">
        <v>134</v>
      </c>
      <c r="C48" t="s">
        <v>135</v>
      </c>
      <c r="D48" t="s">
        <v>136</v>
      </c>
      <c r="E48">
        <v>0.14374999999999999</v>
      </c>
    </row>
    <row r="49" spans="1:11" s="1" customFormat="1" x14ac:dyDescent="0.25">
      <c r="A49" s="1" t="s">
        <v>194</v>
      </c>
      <c r="B49" s="1" t="s">
        <v>137</v>
      </c>
      <c r="C49" s="1" t="s">
        <v>138</v>
      </c>
      <c r="D49" s="1" t="s">
        <v>139</v>
      </c>
      <c r="E49" s="1">
        <v>0.14374999999999999</v>
      </c>
      <c r="G49" s="1" t="s">
        <v>180</v>
      </c>
      <c r="H49" s="1" t="s">
        <v>196</v>
      </c>
      <c r="I49" s="1" t="s">
        <v>180</v>
      </c>
      <c r="J49" s="9" t="s">
        <v>231</v>
      </c>
      <c r="K49" s="1" t="s">
        <v>233</v>
      </c>
    </row>
    <row r="50" spans="1:11" x14ac:dyDescent="0.25">
      <c r="B50" t="s">
        <v>140</v>
      </c>
      <c r="C50" t="s">
        <v>141</v>
      </c>
      <c r="D50" t="s">
        <v>142</v>
      </c>
      <c r="E50">
        <v>0.14374999999999999</v>
      </c>
    </row>
    <row r="51" spans="1:11" s="14" customFormat="1" x14ac:dyDescent="0.25">
      <c r="B51" s="14" t="s">
        <v>143</v>
      </c>
      <c r="C51" s="14" t="s">
        <v>144</v>
      </c>
      <c r="D51" s="14" t="s">
        <v>145</v>
      </c>
      <c r="E51" s="14">
        <v>0.14374999999999999</v>
      </c>
      <c r="J51" s="15"/>
    </row>
    <row r="52" spans="1:11" s="1" customFormat="1" x14ac:dyDescent="0.25">
      <c r="A52" s="1" t="s">
        <v>239</v>
      </c>
      <c r="B52" s="1" t="s">
        <v>146</v>
      </c>
      <c r="C52" s="1" t="s">
        <v>147</v>
      </c>
      <c r="D52" s="1" t="s">
        <v>148</v>
      </c>
      <c r="E52" s="1">
        <v>0.13750000000000001</v>
      </c>
      <c r="G52" s="1" t="s">
        <v>180</v>
      </c>
      <c r="H52" s="1" t="s">
        <v>197</v>
      </c>
      <c r="I52" s="1" t="s">
        <v>180</v>
      </c>
      <c r="J52" s="9" t="s">
        <v>232</v>
      </c>
      <c r="K52" s="1" t="s">
        <v>235</v>
      </c>
    </row>
    <row r="53" spans="1:11" s="14" customFormat="1" x14ac:dyDescent="0.25">
      <c r="B53" s="14" t="s">
        <v>149</v>
      </c>
      <c r="C53" s="14" t="s">
        <v>150</v>
      </c>
      <c r="D53" s="14" t="s">
        <v>151</v>
      </c>
      <c r="E53" s="14">
        <v>0.13750000000000001</v>
      </c>
      <c r="J53" s="15"/>
    </row>
    <row r="54" spans="1:11" s="14" customFormat="1" x14ac:dyDescent="0.25">
      <c r="B54" s="14" t="s">
        <v>152</v>
      </c>
      <c r="C54" s="14" t="s">
        <v>153</v>
      </c>
      <c r="D54" s="14" t="s">
        <v>154</v>
      </c>
      <c r="E54" s="14">
        <v>0.13750000000000001</v>
      </c>
      <c r="J54" s="15"/>
    </row>
    <row r="55" spans="1:11" s="1" customFormat="1" x14ac:dyDescent="0.25">
      <c r="A55" s="1" t="s">
        <v>194</v>
      </c>
      <c r="B55" s="1" t="s">
        <v>155</v>
      </c>
      <c r="C55" s="1" t="s">
        <v>156</v>
      </c>
      <c r="D55" s="1" t="s">
        <v>157</v>
      </c>
      <c r="E55" s="1">
        <v>0.13750000000000001</v>
      </c>
      <c r="G55" s="1" t="s">
        <v>180</v>
      </c>
      <c r="H55" s="1" t="s">
        <v>180</v>
      </c>
      <c r="I55" s="1" t="s">
        <v>180</v>
      </c>
      <c r="J55" s="9" t="s">
        <v>234</v>
      </c>
      <c r="K55" s="1" t="s">
        <v>236</v>
      </c>
    </row>
    <row r="56" spans="1:11" s="1" customFormat="1" x14ac:dyDescent="0.25">
      <c r="A56" s="1" t="s">
        <v>239</v>
      </c>
      <c r="B56" s="1" t="s">
        <v>158</v>
      </c>
      <c r="C56" s="1" t="s">
        <v>159</v>
      </c>
      <c r="D56" s="1" t="s">
        <v>160</v>
      </c>
      <c r="E56" s="1">
        <v>0.13750000000000001</v>
      </c>
      <c r="G56" s="1" t="s">
        <v>180</v>
      </c>
      <c r="H56" s="1" t="s">
        <v>201</v>
      </c>
      <c r="I56" s="1" t="s">
        <v>180</v>
      </c>
      <c r="J56" s="9" t="s">
        <v>237</v>
      </c>
      <c r="K56" s="1" t="s">
        <v>238</v>
      </c>
    </row>
    <row r="57" spans="1:11" s="14" customFormat="1" x14ac:dyDescent="0.25">
      <c r="B57" s="14" t="s">
        <v>161</v>
      </c>
      <c r="C57" s="14" t="s">
        <v>162</v>
      </c>
      <c r="D57" s="14" t="s">
        <v>163</v>
      </c>
      <c r="E57" s="14">
        <v>0.13750000000000001</v>
      </c>
      <c r="J57" s="15"/>
    </row>
    <row r="58" spans="1:11" s="5" customFormat="1" ht="18" customHeight="1" x14ac:dyDescent="0.25">
      <c r="A58" s="5" t="s">
        <v>194</v>
      </c>
      <c r="B58" s="5" t="s">
        <v>164</v>
      </c>
      <c r="C58" s="5" t="s">
        <v>165</v>
      </c>
      <c r="D58" s="5" t="s">
        <v>166</v>
      </c>
      <c r="E58" s="5">
        <v>0.13750000000000001</v>
      </c>
      <c r="G58" s="5" t="s">
        <v>180</v>
      </c>
      <c r="H58" s="5" t="s">
        <v>180</v>
      </c>
      <c r="I58" s="5" t="s">
        <v>200</v>
      </c>
      <c r="J58" s="6" t="s">
        <v>242</v>
      </c>
      <c r="K58" s="5" t="s">
        <v>243</v>
      </c>
    </row>
    <row r="59" spans="1:11" s="1" customFormat="1" x14ac:dyDescent="0.25">
      <c r="A59" s="1" t="s">
        <v>239</v>
      </c>
      <c r="B59" s="1" t="s">
        <v>167</v>
      </c>
      <c r="C59" s="1" t="s">
        <v>168</v>
      </c>
      <c r="D59" s="1" t="s">
        <v>69</v>
      </c>
      <c r="E59" s="1">
        <v>0.13125000000000001</v>
      </c>
      <c r="G59" s="1" t="s">
        <v>180</v>
      </c>
      <c r="H59" s="1" t="s">
        <v>199</v>
      </c>
      <c r="I59" s="1" t="s">
        <v>180</v>
      </c>
      <c r="J59" s="9" t="s">
        <v>240</v>
      </c>
      <c r="K59" s="1" t="s">
        <v>241</v>
      </c>
    </row>
    <row r="60" spans="1:11" s="14" customFormat="1" x14ac:dyDescent="0.25">
      <c r="B60" s="14" t="s">
        <v>169</v>
      </c>
      <c r="C60" s="14" t="s">
        <v>170</v>
      </c>
      <c r="D60" s="14" t="s">
        <v>171</v>
      </c>
      <c r="E60" s="14">
        <v>0.13125000000000001</v>
      </c>
      <c r="J60" s="15"/>
    </row>
    <row r="61" spans="1:11" s="16" customFormat="1" ht="15.75" thickBot="1" x14ac:dyDescent="0.3">
      <c r="B61" s="16" t="s">
        <v>172</v>
      </c>
      <c r="C61" s="16" t="s">
        <v>13</v>
      </c>
      <c r="D61" s="16" t="s">
        <v>14</v>
      </c>
      <c r="E61" s="16">
        <v>0.13125000000000001</v>
      </c>
      <c r="J61" s="17"/>
    </row>
    <row r="62" spans="1:11" s="1" customFormat="1" x14ac:dyDescent="0.25">
      <c r="A62" s="1" t="s">
        <v>239</v>
      </c>
      <c r="B62" s="23" t="s">
        <v>260</v>
      </c>
      <c r="C62" s="1" t="s">
        <v>261</v>
      </c>
      <c r="D62" s="1" t="s">
        <v>262</v>
      </c>
      <c r="E62" s="1">
        <v>0.125</v>
      </c>
      <c r="G62" s="1" t="s">
        <v>180</v>
      </c>
      <c r="H62" s="1" t="s">
        <v>180</v>
      </c>
      <c r="I62" s="1" t="s">
        <v>180</v>
      </c>
      <c r="J62" s="9" t="s">
        <v>623</v>
      </c>
      <c r="K62" s="1" t="s">
        <v>626</v>
      </c>
    </row>
    <row r="63" spans="1:11" x14ac:dyDescent="0.25">
      <c r="B63" s="23" t="s">
        <v>263</v>
      </c>
      <c r="C63" s="13" t="s">
        <v>264</v>
      </c>
      <c r="D63" s="13" t="s">
        <v>265</v>
      </c>
      <c r="E63" s="13">
        <v>0.125</v>
      </c>
    </row>
    <row r="64" spans="1:11" s="18" customFormat="1" x14ac:dyDescent="0.25">
      <c r="A64" s="18" t="s">
        <v>194</v>
      </c>
      <c r="B64" s="18" t="s">
        <v>266</v>
      </c>
      <c r="C64" s="18" t="s">
        <v>267</v>
      </c>
      <c r="D64" s="18" t="s">
        <v>268</v>
      </c>
      <c r="E64" s="18">
        <v>0.125</v>
      </c>
      <c r="G64" s="18" t="s">
        <v>180</v>
      </c>
      <c r="H64" s="18" t="s">
        <v>624</v>
      </c>
      <c r="I64" s="18" t="s">
        <v>625</v>
      </c>
      <c r="J64" s="21" t="s">
        <v>627</v>
      </c>
      <c r="K64" s="18" t="s">
        <v>628</v>
      </c>
    </row>
    <row r="65" spans="1:11" s="1" customFormat="1" x14ac:dyDescent="0.25">
      <c r="A65" s="1" t="s">
        <v>239</v>
      </c>
      <c r="B65" s="23" t="s">
        <v>269</v>
      </c>
      <c r="C65" s="1" t="s">
        <v>270</v>
      </c>
      <c r="D65" s="1" t="s">
        <v>271</v>
      </c>
      <c r="E65" s="1">
        <v>0.125</v>
      </c>
      <c r="G65" s="1" t="s">
        <v>180</v>
      </c>
      <c r="H65" s="1" t="s">
        <v>630</v>
      </c>
      <c r="I65" s="1" t="s">
        <v>180</v>
      </c>
      <c r="J65" s="9" t="s">
        <v>631</v>
      </c>
      <c r="K65" s="1" t="s">
        <v>632</v>
      </c>
    </row>
    <row r="66" spans="1:11" x14ac:dyDescent="0.25">
      <c r="B66" s="23" t="s">
        <v>272</v>
      </c>
      <c r="C66" s="13" t="s">
        <v>273</v>
      </c>
      <c r="D66" s="13" t="s">
        <v>274</v>
      </c>
      <c r="E66" s="13">
        <v>0.125</v>
      </c>
    </row>
    <row r="67" spans="1:11" x14ac:dyDescent="0.25">
      <c r="B67" s="23" t="s">
        <v>275</v>
      </c>
      <c r="C67" s="13" t="s">
        <v>276</v>
      </c>
      <c r="D67" s="13" t="s">
        <v>277</v>
      </c>
      <c r="E67" s="13">
        <v>0.11874999999999999</v>
      </c>
    </row>
    <row r="68" spans="1:11" x14ac:dyDescent="0.25">
      <c r="B68" s="13" t="s">
        <v>278</v>
      </c>
      <c r="C68" s="13" t="s">
        <v>279</v>
      </c>
      <c r="D68" s="13" t="s">
        <v>280</v>
      </c>
      <c r="E68" s="13">
        <v>0.11874999999999999</v>
      </c>
    </row>
    <row r="69" spans="1:11" s="1" customFormat="1" x14ac:dyDescent="0.25">
      <c r="A69" s="1" t="s">
        <v>239</v>
      </c>
      <c r="B69" s="1" t="s">
        <v>281</v>
      </c>
      <c r="C69" s="1" t="s">
        <v>282</v>
      </c>
      <c r="D69" s="1" t="s">
        <v>283</v>
      </c>
      <c r="E69" s="1">
        <v>0.11874999999999999</v>
      </c>
      <c r="G69" s="1" t="s">
        <v>180</v>
      </c>
      <c r="H69" s="1" t="s">
        <v>180</v>
      </c>
      <c r="I69" s="1" t="s">
        <v>180</v>
      </c>
      <c r="J69" s="9" t="s">
        <v>666</v>
      </c>
      <c r="K69" s="1" t="s">
        <v>670</v>
      </c>
    </row>
    <row r="70" spans="1:11" s="1" customFormat="1" x14ac:dyDescent="0.25">
      <c r="A70" s="1" t="s">
        <v>239</v>
      </c>
      <c r="B70" s="1" t="s">
        <v>284</v>
      </c>
      <c r="C70" s="1" t="s">
        <v>285</v>
      </c>
      <c r="D70" s="1" t="s">
        <v>286</v>
      </c>
      <c r="E70" s="1">
        <v>0.11874999999999999</v>
      </c>
      <c r="G70" s="1" t="s">
        <v>180</v>
      </c>
      <c r="H70" s="1" t="s">
        <v>629</v>
      </c>
      <c r="I70" s="1" t="s">
        <v>180</v>
      </c>
      <c r="J70" s="9" t="s">
        <v>667</v>
      </c>
      <c r="K70" s="1" t="s">
        <v>254</v>
      </c>
    </row>
    <row r="71" spans="1:11" x14ac:dyDescent="0.25">
      <c r="B71" s="13" t="s">
        <v>287</v>
      </c>
      <c r="C71" s="13" t="s">
        <v>288</v>
      </c>
      <c r="D71" s="13" t="s">
        <v>289</v>
      </c>
      <c r="E71" s="13">
        <v>0.11874999999999999</v>
      </c>
    </row>
    <row r="72" spans="1:11" x14ac:dyDescent="0.25">
      <c r="B72" s="13" t="s">
        <v>290</v>
      </c>
      <c r="C72" s="13" t="s">
        <v>291</v>
      </c>
      <c r="D72" s="13" t="s">
        <v>292</v>
      </c>
      <c r="E72" s="13">
        <v>0.11874999999999999</v>
      </c>
    </row>
    <row r="73" spans="1:11" x14ac:dyDescent="0.25">
      <c r="B73" s="13" t="s">
        <v>293</v>
      </c>
      <c r="C73" s="13" t="s">
        <v>294</v>
      </c>
      <c r="D73" s="13" t="s">
        <v>295</v>
      </c>
      <c r="E73" s="13">
        <v>0.11874999999999999</v>
      </c>
    </row>
    <row r="74" spans="1:11" x14ac:dyDescent="0.25">
      <c r="B74" s="13" t="s">
        <v>296</v>
      </c>
      <c r="C74" s="13" t="s">
        <v>297</v>
      </c>
      <c r="D74" s="13" t="s">
        <v>298</v>
      </c>
      <c r="E74" s="13">
        <v>0.11874999999999999</v>
      </c>
    </row>
    <row r="75" spans="1:11" x14ac:dyDescent="0.25">
      <c r="B75" s="13" t="s">
        <v>299</v>
      </c>
      <c r="C75" s="13" t="s">
        <v>300</v>
      </c>
      <c r="D75" s="13" t="s">
        <v>301</v>
      </c>
      <c r="E75" s="13">
        <v>0.1125</v>
      </c>
    </row>
    <row r="76" spans="1:11" x14ac:dyDescent="0.25">
      <c r="B76" s="13" t="s">
        <v>302</v>
      </c>
      <c r="C76" s="13" t="s">
        <v>303</v>
      </c>
      <c r="D76" s="13" t="s">
        <v>304</v>
      </c>
      <c r="E76" s="13">
        <v>0.1125</v>
      </c>
    </row>
    <row r="77" spans="1:11" x14ac:dyDescent="0.25">
      <c r="B77" s="23" t="s">
        <v>305</v>
      </c>
      <c r="C77" s="13" t="s">
        <v>306</v>
      </c>
      <c r="D77" s="13" t="s">
        <v>307</v>
      </c>
      <c r="E77" s="13">
        <v>0.1125</v>
      </c>
    </row>
    <row r="78" spans="1:11" x14ac:dyDescent="0.25">
      <c r="B78" s="23" t="s">
        <v>308</v>
      </c>
      <c r="C78" s="13" t="s">
        <v>306</v>
      </c>
      <c r="D78" s="13" t="s">
        <v>307</v>
      </c>
      <c r="E78" s="13">
        <v>0.1125</v>
      </c>
    </row>
    <row r="79" spans="1:11" s="1" customFormat="1" x14ac:dyDescent="0.25">
      <c r="A79" s="1" t="s">
        <v>239</v>
      </c>
      <c r="B79" s="1" t="s">
        <v>309</v>
      </c>
      <c r="C79" s="1" t="s">
        <v>31</v>
      </c>
      <c r="D79" s="1" t="s">
        <v>32</v>
      </c>
      <c r="E79" s="1">
        <v>0.1125</v>
      </c>
      <c r="G79" s="1" t="s">
        <v>180</v>
      </c>
      <c r="H79" s="1" t="s">
        <v>180</v>
      </c>
      <c r="I79" s="1" t="s">
        <v>180</v>
      </c>
      <c r="J79" s="9"/>
    </row>
    <row r="80" spans="1:11" s="1" customFormat="1" x14ac:dyDescent="0.25">
      <c r="A80" s="1" t="s">
        <v>239</v>
      </c>
      <c r="B80" s="1" t="s">
        <v>310</v>
      </c>
      <c r="C80" s="1" t="s">
        <v>311</v>
      </c>
      <c r="D80" s="1" t="s">
        <v>312</v>
      </c>
      <c r="E80" s="1">
        <v>0.1125</v>
      </c>
      <c r="G80" s="1" t="s">
        <v>180</v>
      </c>
      <c r="H80" s="1" t="s">
        <v>180</v>
      </c>
      <c r="I80" s="1" t="s">
        <v>180</v>
      </c>
      <c r="J80" s="9"/>
    </row>
    <row r="81" spans="1:11" s="1" customFormat="1" x14ac:dyDescent="0.25">
      <c r="A81" s="1" t="s">
        <v>239</v>
      </c>
      <c r="B81" s="1" t="s">
        <v>313</v>
      </c>
      <c r="C81" s="1" t="s">
        <v>314</v>
      </c>
      <c r="D81" s="1" t="s">
        <v>315</v>
      </c>
      <c r="E81" s="1">
        <v>0.1125</v>
      </c>
      <c r="G81" s="1" t="s">
        <v>180</v>
      </c>
      <c r="H81" s="1" t="s">
        <v>669</v>
      </c>
      <c r="I81" s="1" t="s">
        <v>180</v>
      </c>
      <c r="J81" s="9"/>
    </row>
    <row r="82" spans="1:11" x14ac:dyDescent="0.25">
      <c r="B82" s="13" t="s">
        <v>316</v>
      </c>
      <c r="C82" s="13" t="s">
        <v>317</v>
      </c>
      <c r="D82" s="13" t="s">
        <v>318</v>
      </c>
      <c r="E82" s="13">
        <v>0.1125</v>
      </c>
    </row>
    <row r="83" spans="1:11" s="1" customFormat="1" x14ac:dyDescent="0.25">
      <c r="A83" s="1" t="s">
        <v>239</v>
      </c>
      <c r="B83" s="1" t="s">
        <v>319</v>
      </c>
      <c r="C83" s="1" t="s">
        <v>320</v>
      </c>
      <c r="D83" s="1" t="s">
        <v>321</v>
      </c>
      <c r="E83" s="1">
        <v>0.1125</v>
      </c>
      <c r="G83" s="1" t="s">
        <v>180</v>
      </c>
      <c r="H83" s="1" t="s">
        <v>673</v>
      </c>
      <c r="I83" s="1" t="s">
        <v>180</v>
      </c>
      <c r="J83" s="9"/>
    </row>
    <row r="84" spans="1:11" s="1" customFormat="1" x14ac:dyDescent="0.25">
      <c r="A84" s="1" t="s">
        <v>239</v>
      </c>
      <c r="B84" s="1" t="s">
        <v>322</v>
      </c>
      <c r="C84" s="1" t="s">
        <v>31</v>
      </c>
      <c r="D84" s="1" t="s">
        <v>32</v>
      </c>
      <c r="E84" s="1">
        <v>0.10625</v>
      </c>
      <c r="G84" s="1" t="s">
        <v>180</v>
      </c>
      <c r="H84" s="1" t="s">
        <v>180</v>
      </c>
      <c r="I84" s="1" t="s">
        <v>180</v>
      </c>
      <c r="J84" s="9"/>
    </row>
    <row r="85" spans="1:11" s="1" customFormat="1" x14ac:dyDescent="0.25">
      <c r="A85" s="1" t="s">
        <v>239</v>
      </c>
      <c r="B85" s="1" t="s">
        <v>323</v>
      </c>
      <c r="C85" s="1" t="s">
        <v>324</v>
      </c>
      <c r="D85" s="1" t="s">
        <v>325</v>
      </c>
      <c r="E85" s="1">
        <v>0.10625</v>
      </c>
      <c r="G85" s="1" t="s">
        <v>180</v>
      </c>
      <c r="H85" s="1" t="s">
        <v>180</v>
      </c>
      <c r="I85" s="1" t="s">
        <v>180</v>
      </c>
      <c r="J85" s="9"/>
    </row>
    <row r="86" spans="1:11" x14ac:dyDescent="0.25">
      <c r="B86" s="13" t="s">
        <v>326</v>
      </c>
      <c r="C86" s="13" t="s">
        <v>327</v>
      </c>
      <c r="D86" s="13" t="s">
        <v>328</v>
      </c>
      <c r="E86" s="13">
        <v>0.10625</v>
      </c>
    </row>
    <row r="87" spans="1:11" x14ac:dyDescent="0.25">
      <c r="B87" s="13" t="s">
        <v>329</v>
      </c>
      <c r="C87" s="13" t="s">
        <v>330</v>
      </c>
      <c r="D87" s="13" t="s">
        <v>331</v>
      </c>
      <c r="E87" s="13">
        <v>0.10625</v>
      </c>
    </row>
    <row r="88" spans="1:11" x14ac:dyDescent="0.25">
      <c r="B88" s="13" t="s">
        <v>332</v>
      </c>
      <c r="C88" s="13" t="s">
        <v>333</v>
      </c>
      <c r="D88" s="13" t="s">
        <v>334</v>
      </c>
      <c r="E88" s="13">
        <v>0.10625</v>
      </c>
    </row>
    <row r="89" spans="1:11" s="1" customFormat="1" x14ac:dyDescent="0.25">
      <c r="A89" s="1" t="s">
        <v>239</v>
      </c>
      <c r="B89" s="1" t="s">
        <v>335</v>
      </c>
      <c r="C89" s="1" t="s">
        <v>336</v>
      </c>
      <c r="D89" s="1" t="s">
        <v>337</v>
      </c>
      <c r="E89" s="1">
        <v>0.10625</v>
      </c>
      <c r="G89" s="1" t="s">
        <v>180</v>
      </c>
      <c r="H89" s="1" t="s">
        <v>180</v>
      </c>
      <c r="I89" s="1" t="s">
        <v>180</v>
      </c>
      <c r="J89" s="9"/>
    </row>
    <row r="90" spans="1:11" x14ac:dyDescent="0.25">
      <c r="B90" s="13" t="s">
        <v>338</v>
      </c>
      <c r="C90" s="13" t="s">
        <v>339</v>
      </c>
      <c r="D90" s="13" t="s">
        <v>340</v>
      </c>
      <c r="E90" s="13">
        <v>0.10625</v>
      </c>
    </row>
    <row r="91" spans="1:11" x14ac:dyDescent="0.25">
      <c r="B91" s="13" t="s">
        <v>341</v>
      </c>
      <c r="C91" s="13" t="s">
        <v>342</v>
      </c>
      <c r="D91" s="13" t="s">
        <v>343</v>
      </c>
      <c r="E91" s="13">
        <v>0.10625</v>
      </c>
    </row>
    <row r="92" spans="1:11" x14ac:dyDescent="0.25">
      <c r="B92" s="13" t="s">
        <v>344</v>
      </c>
      <c r="C92" s="13" t="s">
        <v>345</v>
      </c>
      <c r="D92" s="13" t="s">
        <v>346</v>
      </c>
      <c r="E92" s="13">
        <v>0.10625</v>
      </c>
    </row>
    <row r="93" spans="1:11" s="18" customFormat="1" x14ac:dyDescent="0.25">
      <c r="A93" s="18" t="s">
        <v>615</v>
      </c>
      <c r="B93" s="18" t="s">
        <v>347</v>
      </c>
      <c r="C93" s="18" t="s">
        <v>348</v>
      </c>
      <c r="D93" s="18" t="s">
        <v>72</v>
      </c>
      <c r="E93" s="18">
        <v>0.10625</v>
      </c>
      <c r="G93" s="18" t="s">
        <v>677</v>
      </c>
      <c r="H93" s="18" t="s">
        <v>678</v>
      </c>
      <c r="I93" s="18" t="s">
        <v>180</v>
      </c>
      <c r="J93" s="21" t="s">
        <v>679</v>
      </c>
      <c r="K93" s="18" t="s">
        <v>680</v>
      </c>
    </row>
    <row r="94" spans="1:11" x14ac:dyDescent="0.25">
      <c r="B94" s="13" t="s">
        <v>349</v>
      </c>
      <c r="C94" s="13" t="s">
        <v>350</v>
      </c>
      <c r="D94" s="13" t="s">
        <v>351</v>
      </c>
      <c r="E94" s="13">
        <v>0.10625</v>
      </c>
    </row>
    <row r="95" spans="1:11" s="1" customFormat="1" x14ac:dyDescent="0.25">
      <c r="A95" s="1" t="s">
        <v>239</v>
      </c>
      <c r="B95" s="1" t="s">
        <v>352</v>
      </c>
      <c r="C95" s="1" t="s">
        <v>353</v>
      </c>
      <c r="D95" s="1" t="s">
        <v>354</v>
      </c>
      <c r="E95" s="1">
        <v>0.10625</v>
      </c>
      <c r="G95" s="1" t="s">
        <v>180</v>
      </c>
      <c r="H95" s="1" t="s">
        <v>674</v>
      </c>
      <c r="I95" s="1" t="s">
        <v>180</v>
      </c>
      <c r="J95" s="9"/>
    </row>
    <row r="96" spans="1:11" x14ac:dyDescent="0.25">
      <c r="B96" s="13" t="s">
        <v>355</v>
      </c>
      <c r="C96" s="13" t="s">
        <v>356</v>
      </c>
      <c r="D96" s="13" t="s">
        <v>357</v>
      </c>
      <c r="E96" s="13">
        <v>0.1</v>
      </c>
    </row>
    <row r="97" spans="1:10" x14ac:dyDescent="0.25">
      <c r="B97" s="13" t="s">
        <v>358</v>
      </c>
      <c r="C97" s="13" t="s">
        <v>359</v>
      </c>
      <c r="D97" s="13" t="s">
        <v>360</v>
      </c>
      <c r="E97" s="13">
        <v>0.1</v>
      </c>
    </row>
    <row r="98" spans="1:10" s="1" customFormat="1" x14ac:dyDescent="0.25">
      <c r="A98" s="1" t="s">
        <v>239</v>
      </c>
      <c r="B98" s="1" t="s">
        <v>361</v>
      </c>
      <c r="C98" s="1" t="s">
        <v>362</v>
      </c>
      <c r="D98" s="1" t="s">
        <v>363</v>
      </c>
      <c r="E98" s="1">
        <v>0.1</v>
      </c>
      <c r="G98" s="1" t="s">
        <v>180</v>
      </c>
      <c r="H98" s="12" t="s">
        <v>668</v>
      </c>
      <c r="I98" s="1" t="s">
        <v>180</v>
      </c>
      <c r="J98" s="9"/>
    </row>
    <row r="99" spans="1:10" x14ac:dyDescent="0.25">
      <c r="B99" s="13" t="s">
        <v>364</v>
      </c>
      <c r="C99" s="13" t="s">
        <v>365</v>
      </c>
      <c r="D99" s="13" t="s">
        <v>366</v>
      </c>
      <c r="E99" s="13">
        <v>0.1</v>
      </c>
    </row>
    <row r="100" spans="1:10" x14ac:dyDescent="0.25">
      <c r="B100" s="13" t="s">
        <v>367</v>
      </c>
      <c r="C100" s="13" t="s">
        <v>368</v>
      </c>
      <c r="D100" s="13" t="s">
        <v>369</v>
      </c>
      <c r="E100" s="13">
        <v>0.1</v>
      </c>
    </row>
    <row r="101" spans="1:10" s="1" customFormat="1" x14ac:dyDescent="0.25">
      <c r="A101" s="1" t="s">
        <v>239</v>
      </c>
      <c r="B101" s="1" t="s">
        <v>370</v>
      </c>
      <c r="C101" s="1" t="s">
        <v>371</v>
      </c>
      <c r="D101" s="1" t="s">
        <v>372</v>
      </c>
      <c r="E101" s="1">
        <v>0.1</v>
      </c>
      <c r="G101" s="1" t="s">
        <v>180</v>
      </c>
      <c r="H101" s="1" t="s">
        <v>180</v>
      </c>
      <c r="I101" s="1" t="s">
        <v>180</v>
      </c>
      <c r="J101" s="9"/>
    </row>
    <row r="102" spans="1:10" s="1" customFormat="1" x14ac:dyDescent="0.25">
      <c r="A102" s="1" t="s">
        <v>239</v>
      </c>
      <c r="B102" s="1" t="s">
        <v>373</v>
      </c>
      <c r="C102" s="1" t="s">
        <v>374</v>
      </c>
      <c r="D102" s="1" t="s">
        <v>375</v>
      </c>
      <c r="E102" s="1">
        <v>0.1</v>
      </c>
      <c r="G102" s="1" t="s">
        <v>180</v>
      </c>
      <c r="H102" s="1" t="s">
        <v>206</v>
      </c>
      <c r="I102" s="1" t="s">
        <v>180</v>
      </c>
      <c r="J102" s="9"/>
    </row>
    <row r="103" spans="1:10" x14ac:dyDescent="0.25">
      <c r="B103" s="13" t="s">
        <v>376</v>
      </c>
      <c r="C103" s="13" t="s">
        <v>377</v>
      </c>
      <c r="D103" s="13" t="s">
        <v>378</v>
      </c>
      <c r="E103" s="13">
        <v>0.1</v>
      </c>
    </row>
    <row r="104" spans="1:10" x14ac:dyDescent="0.25">
      <c r="B104" s="13" t="s">
        <v>379</v>
      </c>
      <c r="C104" s="13" t="s">
        <v>380</v>
      </c>
      <c r="D104" s="13" t="s">
        <v>381</v>
      </c>
      <c r="E104" s="13">
        <v>0.1</v>
      </c>
    </row>
    <row r="105" spans="1:10" s="1" customFormat="1" x14ac:dyDescent="0.25">
      <c r="A105" s="1" t="s">
        <v>239</v>
      </c>
      <c r="B105" s="1" t="s">
        <v>382</v>
      </c>
      <c r="C105" s="1" t="s">
        <v>383</v>
      </c>
      <c r="D105" s="1" t="s">
        <v>384</v>
      </c>
      <c r="E105" s="1">
        <v>0.1</v>
      </c>
      <c r="G105" s="1" t="s">
        <v>180</v>
      </c>
      <c r="H105" s="1" t="s">
        <v>675</v>
      </c>
      <c r="I105" s="1" t="s">
        <v>180</v>
      </c>
      <c r="J105" s="9"/>
    </row>
    <row r="106" spans="1:10" x14ac:dyDescent="0.25">
      <c r="B106" s="13" t="s">
        <v>385</v>
      </c>
      <c r="C106" s="13" t="s">
        <v>386</v>
      </c>
      <c r="D106" s="13" t="s">
        <v>387</v>
      </c>
      <c r="E106" s="13">
        <v>0.1</v>
      </c>
    </row>
    <row r="107" spans="1:10" s="1" customFormat="1" x14ac:dyDescent="0.25">
      <c r="A107" s="1" t="s">
        <v>239</v>
      </c>
      <c r="B107" s="1" t="s">
        <v>388</v>
      </c>
      <c r="C107" s="1" t="s">
        <v>389</v>
      </c>
      <c r="D107" s="1" t="s">
        <v>390</v>
      </c>
      <c r="E107" s="1">
        <v>9.375E-2</v>
      </c>
      <c r="G107" s="1" t="s">
        <v>180</v>
      </c>
      <c r="H107" s="1" t="s">
        <v>180</v>
      </c>
      <c r="I107" s="1" t="s">
        <v>180</v>
      </c>
      <c r="J107" s="9"/>
    </row>
    <row r="108" spans="1:10" s="1" customFormat="1" x14ac:dyDescent="0.25">
      <c r="B108" s="1" t="s">
        <v>391</v>
      </c>
      <c r="C108" s="1" t="s">
        <v>392</v>
      </c>
      <c r="D108" s="1" t="s">
        <v>393</v>
      </c>
      <c r="E108" s="1">
        <v>9.375E-2</v>
      </c>
      <c r="G108" s="1" t="s">
        <v>180</v>
      </c>
      <c r="H108" s="1" t="s">
        <v>676</v>
      </c>
      <c r="I108" s="1" t="s">
        <v>180</v>
      </c>
      <c r="J108" s="9"/>
    </row>
    <row r="109" spans="1:10" x14ac:dyDescent="0.25">
      <c r="B109" s="13" t="s">
        <v>394</v>
      </c>
      <c r="C109" s="13" t="s">
        <v>395</v>
      </c>
      <c r="D109" s="13" t="s">
        <v>396</v>
      </c>
      <c r="E109" s="13">
        <v>9.375E-2</v>
      </c>
    </row>
    <row r="110" spans="1:10" x14ac:dyDescent="0.25">
      <c r="B110" s="13" t="s">
        <v>397</v>
      </c>
      <c r="C110" s="13" t="s">
        <v>398</v>
      </c>
      <c r="D110" s="13" t="s">
        <v>399</v>
      </c>
      <c r="E110" s="13">
        <v>9.375E-2</v>
      </c>
    </row>
    <row r="111" spans="1:10" x14ac:dyDescent="0.25">
      <c r="B111" s="13" t="s">
        <v>400</v>
      </c>
      <c r="C111" s="13" t="s">
        <v>401</v>
      </c>
      <c r="D111" s="13" t="s">
        <v>402</v>
      </c>
      <c r="E111" s="13">
        <v>9.375E-2</v>
      </c>
    </row>
    <row r="112" spans="1:10" x14ac:dyDescent="0.25">
      <c r="B112" s="13" t="s">
        <v>403</v>
      </c>
      <c r="C112" s="13" t="s">
        <v>404</v>
      </c>
      <c r="D112" s="13" t="s">
        <v>405</v>
      </c>
      <c r="E112" s="13">
        <v>9.375E-2</v>
      </c>
    </row>
    <row r="113" spans="1:11" x14ac:dyDescent="0.25">
      <c r="B113" s="13" t="s">
        <v>406</v>
      </c>
      <c r="C113" s="13" t="s">
        <v>407</v>
      </c>
      <c r="D113" s="13" t="s">
        <v>408</v>
      </c>
      <c r="E113" s="13">
        <v>9.375E-2</v>
      </c>
    </row>
    <row r="114" spans="1:11" x14ac:dyDescent="0.25">
      <c r="B114" s="13" t="s">
        <v>409</v>
      </c>
      <c r="C114" s="13" t="s">
        <v>410</v>
      </c>
      <c r="D114" s="13" t="s">
        <v>411</v>
      </c>
      <c r="E114" s="13">
        <v>9.375E-2</v>
      </c>
    </row>
    <row r="115" spans="1:11" x14ac:dyDescent="0.25">
      <c r="B115" s="13" t="s">
        <v>412</v>
      </c>
      <c r="C115" s="13" t="s">
        <v>413</v>
      </c>
      <c r="D115" s="13" t="s">
        <v>414</v>
      </c>
      <c r="E115" s="13">
        <v>9.375E-2</v>
      </c>
    </row>
    <row r="116" spans="1:11" x14ac:dyDescent="0.25">
      <c r="B116" s="13" t="s">
        <v>415</v>
      </c>
      <c r="C116" s="13" t="s">
        <v>416</v>
      </c>
      <c r="D116" s="13" t="s">
        <v>417</v>
      </c>
      <c r="E116" s="13">
        <v>9.375E-2</v>
      </c>
    </row>
    <row r="117" spans="1:11" s="1" customFormat="1" x14ac:dyDescent="0.25">
      <c r="A117" s="1" t="s">
        <v>239</v>
      </c>
      <c r="B117" s="1" t="s">
        <v>418</v>
      </c>
      <c r="C117" s="1" t="s">
        <v>419</v>
      </c>
      <c r="D117" s="1" t="s">
        <v>420</v>
      </c>
      <c r="E117" s="1">
        <v>9.375E-2</v>
      </c>
      <c r="G117" s="1" t="s">
        <v>180</v>
      </c>
      <c r="H117" s="1" t="s">
        <v>633</v>
      </c>
      <c r="I117" s="1" t="s">
        <v>180</v>
      </c>
      <c r="J117" s="9" t="s">
        <v>634</v>
      </c>
      <c r="K117" s="1" t="s">
        <v>638</v>
      </c>
    </row>
    <row r="118" spans="1:11" x14ac:dyDescent="0.25">
      <c r="B118" s="13" t="s">
        <v>421</v>
      </c>
      <c r="C118" s="13" t="s">
        <v>422</v>
      </c>
      <c r="D118" s="13" t="s">
        <v>423</v>
      </c>
      <c r="E118" s="13">
        <v>8.7499999999999994E-2</v>
      </c>
    </row>
    <row r="119" spans="1:11" x14ac:dyDescent="0.25">
      <c r="B119" s="13" t="s">
        <v>424</v>
      </c>
      <c r="C119" s="13" t="s">
        <v>425</v>
      </c>
      <c r="D119" s="13" t="s">
        <v>426</v>
      </c>
      <c r="E119" s="13">
        <v>8.7499999999999994E-2</v>
      </c>
    </row>
    <row r="120" spans="1:11" x14ac:dyDescent="0.25">
      <c r="B120" s="13" t="s">
        <v>427</v>
      </c>
      <c r="C120" s="13" t="s">
        <v>428</v>
      </c>
      <c r="D120" s="13" t="s">
        <v>429</v>
      </c>
      <c r="E120" s="13">
        <v>8.7499999999999994E-2</v>
      </c>
    </row>
    <row r="121" spans="1:11" x14ac:dyDescent="0.25">
      <c r="B121" s="13" t="s">
        <v>430</v>
      </c>
      <c r="C121" s="13" t="s">
        <v>324</v>
      </c>
      <c r="D121" s="13" t="s">
        <v>325</v>
      </c>
      <c r="E121" s="13">
        <v>8.7499999999999994E-2</v>
      </c>
    </row>
    <row r="122" spans="1:11" s="1" customFormat="1" x14ac:dyDescent="0.25">
      <c r="A122" s="1" t="s">
        <v>239</v>
      </c>
      <c r="B122" s="1" t="s">
        <v>431</v>
      </c>
      <c r="C122" s="1" t="s">
        <v>71</v>
      </c>
      <c r="D122" s="1" t="s">
        <v>72</v>
      </c>
      <c r="E122" s="1">
        <v>8.7499999999999994E-2</v>
      </c>
      <c r="G122" s="1" t="s">
        <v>677</v>
      </c>
      <c r="H122" s="1" t="s">
        <v>678</v>
      </c>
      <c r="I122" s="1" t="s">
        <v>180</v>
      </c>
      <c r="J122" s="9" t="s">
        <v>681</v>
      </c>
      <c r="K122" s="1" t="s">
        <v>217</v>
      </c>
    </row>
    <row r="123" spans="1:11" x14ac:dyDescent="0.25">
      <c r="B123" s="13" t="s">
        <v>432</v>
      </c>
      <c r="C123" s="13" t="s">
        <v>433</v>
      </c>
      <c r="D123" s="13" t="s">
        <v>434</v>
      </c>
      <c r="E123" s="13">
        <v>8.7499999999999994E-2</v>
      </c>
    </row>
    <row r="124" spans="1:11" x14ac:dyDescent="0.25">
      <c r="B124" s="13" t="s">
        <v>435</v>
      </c>
      <c r="C124" s="13" t="s">
        <v>436</v>
      </c>
      <c r="D124" s="13" t="s">
        <v>437</v>
      </c>
      <c r="E124" s="13">
        <v>8.7499999999999994E-2</v>
      </c>
    </row>
    <row r="125" spans="1:11" x14ac:dyDescent="0.25">
      <c r="B125" s="13" t="s">
        <v>438</v>
      </c>
      <c r="C125" s="13" t="s">
        <v>439</v>
      </c>
      <c r="D125" s="13" t="s">
        <v>440</v>
      </c>
      <c r="E125" s="13">
        <v>8.7499999999999994E-2</v>
      </c>
    </row>
    <row r="126" spans="1:11" s="18" customFormat="1" x14ac:dyDescent="0.25">
      <c r="A126" s="18" t="s">
        <v>194</v>
      </c>
      <c r="B126" s="18" t="s">
        <v>441</v>
      </c>
      <c r="C126" s="18" t="s">
        <v>442</v>
      </c>
      <c r="D126" s="18" t="s">
        <v>443</v>
      </c>
      <c r="E126" s="18">
        <v>8.7499999999999994E-2</v>
      </c>
      <c r="G126" s="18" t="s">
        <v>180</v>
      </c>
      <c r="H126" s="18" t="s">
        <v>635</v>
      </c>
      <c r="I126" s="18" t="s">
        <v>636</v>
      </c>
      <c r="J126" s="21" t="s">
        <v>637</v>
      </c>
      <c r="K126" s="18" t="s">
        <v>639</v>
      </c>
    </row>
    <row r="127" spans="1:11" x14ac:dyDescent="0.25">
      <c r="B127" s="13" t="s">
        <v>444</v>
      </c>
      <c r="C127" s="13" t="s">
        <v>445</v>
      </c>
      <c r="D127" s="13" t="s">
        <v>446</v>
      </c>
      <c r="E127" s="13">
        <v>8.7499999999999994E-2</v>
      </c>
    </row>
    <row r="128" spans="1:11" x14ac:dyDescent="0.25">
      <c r="B128" s="13" t="s">
        <v>447</v>
      </c>
      <c r="C128" s="13" t="s">
        <v>448</v>
      </c>
      <c r="D128" s="13" t="s">
        <v>449</v>
      </c>
      <c r="E128" s="13">
        <v>8.7499999999999994E-2</v>
      </c>
    </row>
    <row r="129" spans="1:11" x14ac:dyDescent="0.25">
      <c r="B129" s="13" t="s">
        <v>450</v>
      </c>
      <c r="C129" s="13" t="s">
        <v>451</v>
      </c>
      <c r="D129" s="13" t="s">
        <v>452</v>
      </c>
      <c r="E129" s="13">
        <v>8.7499999999999994E-2</v>
      </c>
    </row>
    <row r="130" spans="1:11" s="5" customFormat="1" ht="17.25" customHeight="1" x14ac:dyDescent="0.25">
      <c r="A130" s="5" t="s">
        <v>239</v>
      </c>
      <c r="B130" s="5" t="s">
        <v>453</v>
      </c>
      <c r="C130" s="5" t="s">
        <v>454</v>
      </c>
      <c r="D130" s="5" t="s">
        <v>455</v>
      </c>
      <c r="E130" s="5">
        <v>8.7499999999999994E-2</v>
      </c>
      <c r="G130" s="5" t="s">
        <v>180</v>
      </c>
      <c r="H130" s="5" t="s">
        <v>180</v>
      </c>
      <c r="I130" s="5" t="s">
        <v>180</v>
      </c>
      <c r="J130" s="8" t="s">
        <v>640</v>
      </c>
      <c r="K130" s="5" t="s">
        <v>643</v>
      </c>
    </row>
    <row r="131" spans="1:11" x14ac:dyDescent="0.25">
      <c r="B131" s="13" t="s">
        <v>456</v>
      </c>
      <c r="C131" s="13" t="s">
        <v>457</v>
      </c>
      <c r="D131" s="13" t="s">
        <v>458</v>
      </c>
      <c r="E131" s="13">
        <v>8.1250000000000003E-2</v>
      </c>
    </row>
    <row r="132" spans="1:11" s="19" customFormat="1" ht="18.75" customHeight="1" x14ac:dyDescent="0.25">
      <c r="A132" s="19" t="s">
        <v>615</v>
      </c>
      <c r="B132" s="19" t="s">
        <v>459</v>
      </c>
      <c r="C132" s="19" t="s">
        <v>460</v>
      </c>
      <c r="D132" s="19" t="s">
        <v>461</v>
      </c>
      <c r="E132" s="19">
        <v>8.1250000000000003E-2</v>
      </c>
      <c r="G132" s="19" t="s">
        <v>180</v>
      </c>
      <c r="H132" s="19" t="s">
        <v>641</v>
      </c>
      <c r="I132" s="22" t="s">
        <v>642</v>
      </c>
      <c r="J132" s="20" t="s">
        <v>644</v>
      </c>
      <c r="K132" s="19" t="s">
        <v>646</v>
      </c>
    </row>
    <row r="133" spans="1:11" x14ac:dyDescent="0.25">
      <c r="B133" s="13" t="s">
        <v>462</v>
      </c>
      <c r="C133" s="13" t="s">
        <v>463</v>
      </c>
      <c r="D133" s="13" t="s">
        <v>464</v>
      </c>
      <c r="E133" s="13">
        <v>8.1250000000000003E-2</v>
      </c>
    </row>
    <row r="134" spans="1:11" x14ac:dyDescent="0.25">
      <c r="B134" s="13" t="s">
        <v>465</v>
      </c>
      <c r="C134" s="13" t="s">
        <v>466</v>
      </c>
      <c r="D134" s="13" t="s">
        <v>467</v>
      </c>
      <c r="E134" s="13">
        <v>8.1250000000000003E-2</v>
      </c>
    </row>
    <row r="135" spans="1:11" x14ac:dyDescent="0.25">
      <c r="B135" s="13" t="s">
        <v>468</v>
      </c>
      <c r="C135" s="13" t="s">
        <v>469</v>
      </c>
      <c r="D135" s="13" t="s">
        <v>470</v>
      </c>
      <c r="E135" s="13">
        <v>8.1250000000000003E-2</v>
      </c>
    </row>
    <row r="136" spans="1:11" x14ac:dyDescent="0.25">
      <c r="B136" s="13" t="s">
        <v>471</v>
      </c>
      <c r="C136" s="13" t="s">
        <v>472</v>
      </c>
      <c r="D136" s="13" t="s">
        <v>473</v>
      </c>
      <c r="E136" s="13">
        <v>8.1250000000000003E-2</v>
      </c>
    </row>
    <row r="137" spans="1:11" x14ac:dyDescent="0.25">
      <c r="B137" s="13" t="s">
        <v>474</v>
      </c>
      <c r="C137" s="13" t="s">
        <v>475</v>
      </c>
      <c r="D137" s="13" t="s">
        <v>476</v>
      </c>
      <c r="E137" s="13">
        <v>8.1250000000000003E-2</v>
      </c>
    </row>
    <row r="138" spans="1:11" s="1" customFormat="1" x14ac:dyDescent="0.25">
      <c r="A138" s="1" t="s">
        <v>239</v>
      </c>
      <c r="B138" s="1" t="s">
        <v>477</v>
      </c>
      <c r="C138" s="1" t="s">
        <v>478</v>
      </c>
      <c r="D138" s="1" t="s">
        <v>479</v>
      </c>
      <c r="E138" s="1">
        <v>8.1250000000000003E-2</v>
      </c>
      <c r="G138" s="1" t="s">
        <v>180</v>
      </c>
      <c r="H138" s="1" t="s">
        <v>645</v>
      </c>
      <c r="I138" s="1" t="s">
        <v>180</v>
      </c>
      <c r="J138" s="9" t="s">
        <v>647</v>
      </c>
      <c r="K138" s="1" t="s">
        <v>650</v>
      </c>
    </row>
    <row r="139" spans="1:11" x14ac:dyDescent="0.25">
      <c r="B139" s="13" t="s">
        <v>480</v>
      </c>
      <c r="C139" s="13" t="s">
        <v>481</v>
      </c>
      <c r="D139" s="13" t="s">
        <v>482</v>
      </c>
      <c r="E139" s="13">
        <v>8.1250000000000003E-2</v>
      </c>
    </row>
    <row r="140" spans="1:11" s="1" customFormat="1" x14ac:dyDescent="0.25">
      <c r="A140" s="1" t="s">
        <v>239</v>
      </c>
      <c r="B140" s="1" t="s">
        <v>483</v>
      </c>
      <c r="C140" s="1" t="s">
        <v>484</v>
      </c>
      <c r="D140" s="1" t="s">
        <v>485</v>
      </c>
      <c r="E140" s="1">
        <v>7.4999999999999997E-2</v>
      </c>
      <c r="G140" s="1" t="s">
        <v>180</v>
      </c>
      <c r="H140" s="1" t="s">
        <v>648</v>
      </c>
      <c r="I140" s="1" t="s">
        <v>180</v>
      </c>
      <c r="J140" s="9" t="s">
        <v>649</v>
      </c>
      <c r="K140" s="1" t="s">
        <v>651</v>
      </c>
    </row>
    <row r="141" spans="1:11" x14ac:dyDescent="0.25">
      <c r="B141" s="13" t="s">
        <v>486</v>
      </c>
      <c r="C141" s="13" t="s">
        <v>487</v>
      </c>
      <c r="D141" s="13" t="s">
        <v>488</v>
      </c>
      <c r="E141" s="13">
        <v>7.4999999999999997E-2</v>
      </c>
    </row>
    <row r="142" spans="1:11" x14ac:dyDescent="0.25">
      <c r="B142" s="13" t="s">
        <v>489</v>
      </c>
      <c r="C142" s="13" t="s">
        <v>490</v>
      </c>
      <c r="D142" s="13" t="s">
        <v>491</v>
      </c>
      <c r="E142" s="13">
        <v>7.4999999999999997E-2</v>
      </c>
    </row>
    <row r="143" spans="1:11" x14ac:dyDescent="0.25">
      <c r="B143" s="13" t="s">
        <v>492</v>
      </c>
      <c r="C143" s="13" t="s">
        <v>493</v>
      </c>
      <c r="D143" s="13" t="s">
        <v>304</v>
      </c>
      <c r="E143" s="13">
        <v>7.4999999999999997E-2</v>
      </c>
    </row>
    <row r="144" spans="1:11" x14ac:dyDescent="0.25">
      <c r="B144" s="13" t="s">
        <v>494</v>
      </c>
      <c r="C144" s="13" t="s">
        <v>495</v>
      </c>
      <c r="D144" s="13" t="s">
        <v>496</v>
      </c>
      <c r="E144" s="13">
        <v>7.4999999999999997E-2</v>
      </c>
    </row>
    <row r="145" spans="1:11" s="1" customFormat="1" x14ac:dyDescent="0.25">
      <c r="A145" s="1" t="s">
        <v>239</v>
      </c>
      <c r="B145" s="1" t="s">
        <v>497</v>
      </c>
      <c r="C145" s="1" t="s">
        <v>498</v>
      </c>
      <c r="D145" s="1" t="s">
        <v>499</v>
      </c>
      <c r="E145" s="1">
        <v>7.4999999999999997E-2</v>
      </c>
      <c r="G145" s="1" t="s">
        <v>180</v>
      </c>
      <c r="H145" s="1" t="s">
        <v>180</v>
      </c>
      <c r="I145" s="1" t="s">
        <v>180</v>
      </c>
      <c r="J145" s="9" t="s">
        <v>652</v>
      </c>
      <c r="K145" s="1" t="s">
        <v>653</v>
      </c>
    </row>
    <row r="146" spans="1:11" x14ac:dyDescent="0.25">
      <c r="B146" s="13" t="s">
        <v>500</v>
      </c>
      <c r="C146" s="13" t="s">
        <v>501</v>
      </c>
      <c r="D146" s="13" t="s">
        <v>502</v>
      </c>
      <c r="E146" s="13">
        <v>7.4999999999999997E-2</v>
      </c>
    </row>
    <row r="147" spans="1:11" s="1" customFormat="1" x14ac:dyDescent="0.25">
      <c r="A147" s="1" t="s">
        <v>239</v>
      </c>
      <c r="B147" s="1" t="s">
        <v>503</v>
      </c>
      <c r="C147" s="1" t="s">
        <v>504</v>
      </c>
      <c r="D147" s="1" t="s">
        <v>505</v>
      </c>
      <c r="E147" s="1">
        <v>7.4999999999999997E-2</v>
      </c>
      <c r="G147" s="1" t="s">
        <v>180</v>
      </c>
      <c r="H147" s="1" t="s">
        <v>180</v>
      </c>
      <c r="I147" s="1" t="s">
        <v>180</v>
      </c>
      <c r="J147" s="9" t="s">
        <v>663</v>
      </c>
      <c r="K147" s="1" t="s">
        <v>665</v>
      </c>
    </row>
    <row r="148" spans="1:11" x14ac:dyDescent="0.25">
      <c r="B148" s="13" t="s">
        <v>506</v>
      </c>
      <c r="C148" s="13" t="s">
        <v>507</v>
      </c>
      <c r="D148" s="13" t="s">
        <v>508</v>
      </c>
      <c r="E148" s="13">
        <v>7.4999999999999997E-2</v>
      </c>
    </row>
    <row r="149" spans="1:11" x14ac:dyDescent="0.25">
      <c r="B149" s="13" t="s">
        <v>509</v>
      </c>
      <c r="C149" s="13" t="s">
        <v>510</v>
      </c>
      <c r="D149" s="13" t="s">
        <v>511</v>
      </c>
      <c r="E149" s="13">
        <v>7.4999999999999997E-2</v>
      </c>
    </row>
    <row r="150" spans="1:11" x14ac:dyDescent="0.25">
      <c r="B150" s="13" t="s">
        <v>512</v>
      </c>
      <c r="C150" s="13" t="s">
        <v>513</v>
      </c>
      <c r="D150" s="13" t="s">
        <v>514</v>
      </c>
      <c r="E150" s="13">
        <v>7.4999999999999997E-2</v>
      </c>
    </row>
    <row r="151" spans="1:11" x14ac:dyDescent="0.25">
      <c r="B151" s="13" t="s">
        <v>515</v>
      </c>
      <c r="C151" s="13" t="s">
        <v>516</v>
      </c>
      <c r="D151" s="13" t="s">
        <v>517</v>
      </c>
      <c r="E151" s="13">
        <v>7.4999999999999997E-2</v>
      </c>
    </row>
    <row r="152" spans="1:11" x14ac:dyDescent="0.25">
      <c r="B152" s="13" t="s">
        <v>518</v>
      </c>
      <c r="C152" s="13" t="s">
        <v>519</v>
      </c>
      <c r="D152" s="13" t="s">
        <v>520</v>
      </c>
      <c r="E152" s="13">
        <v>7.4999999999999997E-2</v>
      </c>
    </row>
    <row r="153" spans="1:11" s="1" customFormat="1" x14ac:dyDescent="0.25">
      <c r="A153" s="1" t="s">
        <v>239</v>
      </c>
      <c r="B153" s="1" t="s">
        <v>521</v>
      </c>
      <c r="C153" s="1" t="s">
        <v>522</v>
      </c>
      <c r="D153" s="1" t="s">
        <v>523</v>
      </c>
      <c r="E153" s="1">
        <v>7.4999999999999997E-2</v>
      </c>
      <c r="G153" s="1" t="s">
        <v>180</v>
      </c>
      <c r="H153" s="1" t="s">
        <v>180</v>
      </c>
      <c r="I153" s="1" t="s">
        <v>180</v>
      </c>
      <c r="J153" s="9" t="s">
        <v>662</v>
      </c>
      <c r="K153" s="1" t="s">
        <v>664</v>
      </c>
    </row>
    <row r="154" spans="1:11" x14ac:dyDescent="0.25">
      <c r="B154" s="13" t="s">
        <v>524</v>
      </c>
      <c r="C154" s="13" t="s">
        <v>525</v>
      </c>
      <c r="D154" s="13" t="s">
        <v>526</v>
      </c>
      <c r="E154" s="13">
        <v>7.4999999999999997E-2</v>
      </c>
    </row>
    <row r="155" spans="1:11" x14ac:dyDescent="0.25">
      <c r="B155" s="13" t="s">
        <v>527</v>
      </c>
      <c r="C155" s="13" t="s">
        <v>528</v>
      </c>
      <c r="D155" s="13" t="s">
        <v>529</v>
      </c>
      <c r="E155" s="13">
        <v>7.4999999999999997E-2</v>
      </c>
    </row>
    <row r="156" spans="1:11" x14ac:dyDescent="0.25">
      <c r="B156" s="13" t="s">
        <v>530</v>
      </c>
      <c r="C156" s="13" t="s">
        <v>28</v>
      </c>
      <c r="D156" s="13" t="s">
        <v>29</v>
      </c>
      <c r="E156" s="13">
        <v>7.4999999999999997E-2</v>
      </c>
    </row>
    <row r="157" spans="1:11" s="1" customFormat="1" x14ac:dyDescent="0.25">
      <c r="A157" s="1" t="s">
        <v>239</v>
      </c>
      <c r="B157" s="1" t="s">
        <v>531</v>
      </c>
      <c r="C157" s="1" t="s">
        <v>532</v>
      </c>
      <c r="D157" s="1" t="s">
        <v>533</v>
      </c>
      <c r="E157" s="1">
        <v>7.4999999999999997E-2</v>
      </c>
      <c r="G157" s="1" t="s">
        <v>180</v>
      </c>
      <c r="H157" s="1" t="s">
        <v>659</v>
      </c>
      <c r="I157" s="1" t="s">
        <v>180</v>
      </c>
      <c r="J157" s="9" t="s">
        <v>660</v>
      </c>
      <c r="K157" s="1" t="s">
        <v>661</v>
      </c>
    </row>
    <row r="158" spans="1:11" x14ac:dyDescent="0.25">
      <c r="B158" s="13" t="s">
        <v>534</v>
      </c>
      <c r="C158" s="13" t="s">
        <v>535</v>
      </c>
      <c r="D158" s="13" t="s">
        <v>536</v>
      </c>
      <c r="E158" s="13">
        <v>7.4999999999999997E-2</v>
      </c>
    </row>
    <row r="159" spans="1:11" x14ac:dyDescent="0.25">
      <c r="B159" s="13" t="s">
        <v>537</v>
      </c>
      <c r="C159" s="13" t="s">
        <v>538</v>
      </c>
      <c r="D159" s="13" t="s">
        <v>539</v>
      </c>
      <c r="E159" s="13">
        <v>7.4999999999999997E-2</v>
      </c>
    </row>
    <row r="160" spans="1:11" x14ac:dyDescent="0.25">
      <c r="B160" s="13" t="s">
        <v>540</v>
      </c>
      <c r="C160" s="13" t="s">
        <v>541</v>
      </c>
      <c r="D160" s="13" t="s">
        <v>542</v>
      </c>
      <c r="E160" s="13">
        <v>7.4999999999999997E-2</v>
      </c>
    </row>
    <row r="161" spans="1:11" x14ac:dyDescent="0.25">
      <c r="B161" s="13" t="s">
        <v>543</v>
      </c>
      <c r="C161" s="13" t="s">
        <v>544</v>
      </c>
      <c r="D161" s="13" t="s">
        <v>545</v>
      </c>
      <c r="E161" s="13">
        <v>7.4999999999999997E-2</v>
      </c>
    </row>
    <row r="162" spans="1:11" s="1" customFormat="1" x14ac:dyDescent="0.25">
      <c r="A162" s="1" t="s">
        <v>239</v>
      </c>
      <c r="B162" s="1" t="s">
        <v>546</v>
      </c>
      <c r="C162" s="1" t="s">
        <v>547</v>
      </c>
      <c r="D162" s="1" t="s">
        <v>548</v>
      </c>
      <c r="E162" s="1">
        <v>7.4999999999999997E-2</v>
      </c>
      <c r="G162" s="1" t="s">
        <v>180</v>
      </c>
      <c r="H162" s="1" t="s">
        <v>180</v>
      </c>
      <c r="I162" s="1" t="s">
        <v>180</v>
      </c>
      <c r="J162" s="9" t="s">
        <v>657</v>
      </c>
      <c r="K162" s="1" t="s">
        <v>658</v>
      </c>
    </row>
    <row r="163" spans="1:11" s="1" customFormat="1" x14ac:dyDescent="0.25">
      <c r="A163" s="1" t="s">
        <v>239</v>
      </c>
      <c r="B163" s="1" t="s">
        <v>549</v>
      </c>
      <c r="C163" s="1" t="s">
        <v>550</v>
      </c>
      <c r="D163" s="1" t="s">
        <v>551</v>
      </c>
      <c r="E163" s="1">
        <v>7.4999999999999997E-2</v>
      </c>
      <c r="G163" s="1" t="s">
        <v>180</v>
      </c>
      <c r="H163" s="1" t="s">
        <v>654</v>
      </c>
      <c r="I163" s="1" t="s">
        <v>180</v>
      </c>
      <c r="J163" s="9" t="s">
        <v>655</v>
      </c>
      <c r="K163" s="1" t="s">
        <v>656</v>
      </c>
    </row>
    <row r="164" spans="1:11" x14ac:dyDescent="0.25">
      <c r="B164" s="13" t="s">
        <v>552</v>
      </c>
      <c r="C164" s="13" t="s">
        <v>553</v>
      </c>
      <c r="D164" s="13" t="s">
        <v>554</v>
      </c>
      <c r="E164" s="13">
        <v>7.4999999999999997E-2</v>
      </c>
    </row>
    <row r="165" spans="1:11" x14ac:dyDescent="0.25">
      <c r="B165" s="13" t="s">
        <v>555</v>
      </c>
      <c r="C165" s="13" t="s">
        <v>556</v>
      </c>
      <c r="D165" s="13" t="s">
        <v>557</v>
      </c>
      <c r="E165" s="13">
        <v>7.4999999999999997E-2</v>
      </c>
    </row>
    <row r="166" spans="1:11" s="1" customFormat="1" x14ac:dyDescent="0.25">
      <c r="A166" s="1" t="s">
        <v>239</v>
      </c>
      <c r="B166" s="1" t="s">
        <v>558</v>
      </c>
      <c r="C166" s="1" t="s">
        <v>559</v>
      </c>
      <c r="D166" s="1" t="s">
        <v>560</v>
      </c>
      <c r="E166" s="1">
        <v>7.4999999999999997E-2</v>
      </c>
      <c r="G166" s="1" t="s">
        <v>180</v>
      </c>
      <c r="H166" s="12" t="s">
        <v>621</v>
      </c>
      <c r="I166" s="1" t="s">
        <v>180</v>
      </c>
      <c r="J166" s="9" t="s">
        <v>616</v>
      </c>
      <c r="K166" s="1" t="s">
        <v>622</v>
      </c>
    </row>
    <row r="167" spans="1:11" x14ac:dyDescent="0.25">
      <c r="B167" s="13" t="s">
        <v>561</v>
      </c>
      <c r="C167" s="13" t="s">
        <v>451</v>
      </c>
      <c r="D167" s="13" t="s">
        <v>452</v>
      </c>
      <c r="E167" s="13">
        <v>7.4999999999999997E-2</v>
      </c>
    </row>
    <row r="168" spans="1:11" x14ac:dyDescent="0.25">
      <c r="B168" s="13" t="s">
        <v>562</v>
      </c>
      <c r="C168" s="13" t="s">
        <v>563</v>
      </c>
      <c r="D168" s="13" t="s">
        <v>564</v>
      </c>
      <c r="E168" s="13">
        <v>7.4999999999999997E-2</v>
      </c>
    </row>
    <row r="169" spans="1:11" x14ac:dyDescent="0.25">
      <c r="B169" s="13" t="s">
        <v>565</v>
      </c>
      <c r="C169" s="13" t="s">
        <v>566</v>
      </c>
      <c r="D169" s="13" t="s">
        <v>567</v>
      </c>
      <c r="E169" s="13">
        <v>7.4999999999999997E-2</v>
      </c>
    </row>
    <row r="170" spans="1:11" x14ac:dyDescent="0.25">
      <c r="B170" s="13" t="s">
        <v>568</v>
      </c>
      <c r="C170" s="13" t="s">
        <v>569</v>
      </c>
      <c r="D170" s="13" t="s">
        <v>570</v>
      </c>
      <c r="E170" s="13">
        <v>6.8750000000000006E-2</v>
      </c>
    </row>
    <row r="171" spans="1:11" x14ac:dyDescent="0.25">
      <c r="B171" s="13" t="s">
        <v>571</v>
      </c>
      <c r="C171" s="13" t="s">
        <v>572</v>
      </c>
      <c r="D171" s="13" t="s">
        <v>573</v>
      </c>
      <c r="E171" s="13">
        <v>6.8750000000000006E-2</v>
      </c>
    </row>
    <row r="172" spans="1:11" s="19" customFormat="1" ht="16.5" customHeight="1" x14ac:dyDescent="0.25">
      <c r="A172" s="19" t="s">
        <v>194</v>
      </c>
      <c r="B172" s="19" t="s">
        <v>574</v>
      </c>
      <c r="C172" s="19" t="s">
        <v>575</v>
      </c>
      <c r="D172" s="19" t="s">
        <v>576</v>
      </c>
      <c r="E172" s="19">
        <v>6.8750000000000006E-2</v>
      </c>
      <c r="G172" s="19" t="s">
        <v>180</v>
      </c>
      <c r="H172" s="19" t="s">
        <v>618</v>
      </c>
      <c r="I172" s="19" t="s">
        <v>619</v>
      </c>
      <c r="J172" s="20" t="s">
        <v>617</v>
      </c>
      <c r="K172" s="19" t="s">
        <v>620</v>
      </c>
    </row>
    <row r="173" spans="1:11" s="1" customFormat="1" x14ac:dyDescent="0.25">
      <c r="A173" s="1" t="s">
        <v>239</v>
      </c>
      <c r="B173" s="1" t="s">
        <v>577</v>
      </c>
      <c r="C173" s="1" t="s">
        <v>578</v>
      </c>
      <c r="D173" s="1" t="s">
        <v>579</v>
      </c>
      <c r="E173" s="1">
        <v>6.8750000000000006E-2</v>
      </c>
      <c r="G173" s="1" t="s">
        <v>180</v>
      </c>
      <c r="H173" s="1" t="s">
        <v>180</v>
      </c>
      <c r="I173" s="1" t="s">
        <v>180</v>
      </c>
      <c r="J173" s="9" t="s">
        <v>616</v>
      </c>
      <c r="K173" s="1" t="s">
        <v>254</v>
      </c>
    </row>
    <row r="174" spans="1:11" x14ac:dyDescent="0.25">
      <c r="B174" s="13" t="s">
        <v>580</v>
      </c>
      <c r="C174" s="13" t="s">
        <v>581</v>
      </c>
      <c r="D174" s="13" t="s">
        <v>582</v>
      </c>
      <c r="E174" s="13">
        <v>6.8750000000000006E-2</v>
      </c>
    </row>
    <row r="175" spans="1:11" x14ac:dyDescent="0.25">
      <c r="B175" s="13" t="s">
        <v>583</v>
      </c>
      <c r="C175" s="13" t="s">
        <v>584</v>
      </c>
      <c r="D175" s="13" t="s">
        <v>585</v>
      </c>
      <c r="E175" s="13">
        <v>6.8750000000000006E-2</v>
      </c>
    </row>
    <row r="176" spans="1:11" x14ac:dyDescent="0.25">
      <c r="B176" s="13" t="s">
        <v>586</v>
      </c>
      <c r="C176" s="13" t="s">
        <v>34</v>
      </c>
      <c r="D176" s="13" t="s">
        <v>35</v>
      </c>
      <c r="E176" s="13">
        <v>6.8750000000000006E-2</v>
      </c>
    </row>
    <row r="177" spans="1:11" x14ac:dyDescent="0.25">
      <c r="B177" s="13" t="s">
        <v>587</v>
      </c>
      <c r="C177" s="13" t="s">
        <v>588</v>
      </c>
      <c r="D177" s="13" t="s">
        <v>589</v>
      </c>
      <c r="E177" s="13">
        <v>6.8750000000000006E-2</v>
      </c>
    </row>
    <row r="178" spans="1:11" s="18" customFormat="1" x14ac:dyDescent="0.25">
      <c r="A178" s="18" t="s">
        <v>615</v>
      </c>
      <c r="B178" s="18" t="s">
        <v>590</v>
      </c>
      <c r="C178" s="18" t="s">
        <v>591</v>
      </c>
      <c r="D178" s="18" t="s">
        <v>66</v>
      </c>
      <c r="E178" s="18">
        <v>6.8750000000000006E-2</v>
      </c>
      <c r="G178" s="18" t="s">
        <v>180</v>
      </c>
      <c r="H178" s="18" t="s">
        <v>612</v>
      </c>
      <c r="I178" s="18" t="s">
        <v>613</v>
      </c>
      <c r="J178" s="21" t="s">
        <v>614</v>
      </c>
      <c r="K178" s="18" t="s">
        <v>217</v>
      </c>
    </row>
    <row r="179" spans="1:11" x14ac:dyDescent="0.25">
      <c r="B179" s="13" t="s">
        <v>592</v>
      </c>
      <c r="C179" s="13" t="s">
        <v>593</v>
      </c>
      <c r="D179" s="13" t="s">
        <v>594</v>
      </c>
      <c r="E179" s="13">
        <v>6.8750000000000006E-2</v>
      </c>
    </row>
    <row r="180" spans="1:11" x14ac:dyDescent="0.25">
      <c r="B180" s="13" t="s">
        <v>595</v>
      </c>
      <c r="C180" s="13" t="s">
        <v>596</v>
      </c>
      <c r="D180" s="13" t="s">
        <v>597</v>
      </c>
      <c r="E180" s="13">
        <v>6.8750000000000006E-2</v>
      </c>
    </row>
    <row r="181" spans="1:11" x14ac:dyDescent="0.25">
      <c r="B181" s="13" t="s">
        <v>598</v>
      </c>
      <c r="C181" s="13" t="s">
        <v>599</v>
      </c>
      <c r="D181" s="13" t="s">
        <v>600</v>
      </c>
      <c r="E181" s="13">
        <v>6.8750000000000006E-2</v>
      </c>
    </row>
    <row r="182" spans="1:11" x14ac:dyDescent="0.25">
      <c r="B182" s="13" t="s">
        <v>601</v>
      </c>
      <c r="C182" s="13" t="s">
        <v>602</v>
      </c>
      <c r="D182" s="13" t="s">
        <v>417</v>
      </c>
      <c r="E182" s="13">
        <v>6.8750000000000006E-2</v>
      </c>
    </row>
    <row r="183" spans="1:11" x14ac:dyDescent="0.25">
      <c r="B183" s="13" t="s">
        <v>603</v>
      </c>
      <c r="C183" s="13" t="s">
        <v>604</v>
      </c>
      <c r="D183" s="13" t="s">
        <v>605</v>
      </c>
      <c r="E183" s="13">
        <v>6.8750000000000006E-2</v>
      </c>
    </row>
    <row r="184" spans="1:11" x14ac:dyDescent="0.25">
      <c r="B184" s="13" t="s">
        <v>606</v>
      </c>
      <c r="C184" s="13" t="s">
        <v>607</v>
      </c>
      <c r="D184" s="13" t="s">
        <v>608</v>
      </c>
      <c r="E184" s="13">
        <v>6.8750000000000006E-2</v>
      </c>
    </row>
    <row r="185" spans="1:11" x14ac:dyDescent="0.25">
      <c r="B185" s="13" t="s">
        <v>609</v>
      </c>
      <c r="C185" s="13" t="s">
        <v>610</v>
      </c>
      <c r="D185" s="13" t="s">
        <v>611</v>
      </c>
      <c r="E185" s="13">
        <v>6.8750000000000006E-2</v>
      </c>
    </row>
    <row r="189" spans="1:11" x14ac:dyDescent="0.25">
      <c r="A189" t="s">
        <v>682</v>
      </c>
    </row>
    <row r="190" spans="1:11" x14ac:dyDescent="0.25">
      <c r="A190" s="14"/>
      <c r="B190" t="s">
        <v>683</v>
      </c>
    </row>
    <row r="191" spans="1:11" x14ac:dyDescent="0.25">
      <c r="A191" s="18"/>
      <c r="B191" t="s">
        <v>684</v>
      </c>
    </row>
    <row r="192" spans="1:11" x14ac:dyDescent="0.25">
      <c r="A192" s="2"/>
      <c r="B192" t="s">
        <v>685</v>
      </c>
    </row>
    <row r="193" spans="1:2" x14ac:dyDescent="0.25">
      <c r="A193" s="1"/>
      <c r="B193" t="s">
        <v>686</v>
      </c>
    </row>
    <row r="194" spans="1:2" x14ac:dyDescent="0.25">
      <c r="A194" s="23"/>
      <c r="B194" t="s">
        <v>687</v>
      </c>
    </row>
  </sheetData>
  <autoFilter ref="A1:N61" xr:uid="{00000000-0009-0000-0000-000000000000}"/>
  <hyperlinks>
    <hyperlink ref="H166" r:id="rId1" xr:uid="{00000000-0004-0000-0000-000000000000}"/>
    <hyperlink ref="H98" r:id="rId2" xr:uid="{00000000-0004-0000-0000-000001000000}"/>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usz1"/>
  <dimension ref="A1:T68"/>
  <sheetViews>
    <sheetView tabSelected="1" zoomScale="80" zoomScaleNormal="80" workbookViewId="0">
      <pane ySplit="1" topLeftCell="A2" activePane="bottomLeft" state="frozen"/>
      <selection activeCell="F1" sqref="F1"/>
      <selection pane="bottomLeft"/>
    </sheetView>
  </sheetViews>
  <sheetFormatPr defaultRowHeight="15" x14ac:dyDescent="0.25"/>
  <cols>
    <col min="1" max="1" width="9.140625" style="24"/>
    <col min="2" max="2" width="29.28515625" style="24" customWidth="1"/>
    <col min="3" max="3" width="46.85546875" style="24" bestFit="1" customWidth="1"/>
    <col min="4" max="4" width="20.28515625" style="24" bestFit="1" customWidth="1"/>
    <col min="5" max="5" width="22.28515625" style="24" bestFit="1" customWidth="1"/>
    <col min="6" max="6" width="15.85546875" style="24" bestFit="1" customWidth="1"/>
    <col min="7" max="7" width="42.42578125" style="24" bestFit="1" customWidth="1"/>
    <col min="8" max="8" width="18.140625" style="24" bestFit="1" customWidth="1"/>
    <col min="9" max="9" width="20" style="24" bestFit="1" customWidth="1"/>
    <col min="10" max="10" width="17.7109375" style="40" bestFit="1" customWidth="1"/>
    <col min="11" max="11" width="18.5703125" style="41" bestFit="1" customWidth="1"/>
    <col min="12" max="12" width="34.28515625" style="24" bestFit="1" customWidth="1"/>
    <col min="13" max="13" width="34.28515625" style="24" customWidth="1"/>
    <col min="14" max="14" width="22" style="24" customWidth="1"/>
    <col min="15" max="15" width="21.42578125" style="24" bestFit="1" customWidth="1"/>
    <col min="16" max="16" width="22.42578125" style="24" bestFit="1" customWidth="1"/>
    <col min="17" max="17" width="22.42578125" style="24" customWidth="1"/>
    <col min="18" max="18" width="15.140625" style="24" customWidth="1"/>
    <col min="19" max="19" width="51.28515625" style="24" customWidth="1"/>
    <col min="20" max="20" width="84.28515625" style="31" customWidth="1"/>
    <col min="21" max="16384" width="9.140625" style="24"/>
  </cols>
  <sheetData>
    <row r="1" spans="1:20" s="26" customFormat="1" ht="30" x14ac:dyDescent="0.25">
      <c r="A1" s="32" t="s">
        <v>725</v>
      </c>
      <c r="B1" s="32" t="s">
        <v>699</v>
      </c>
      <c r="C1" s="32" t="s">
        <v>700</v>
      </c>
      <c r="D1" s="32" t="s">
        <v>980</v>
      </c>
      <c r="E1" s="32" t="s">
        <v>701</v>
      </c>
      <c r="F1" s="32" t="s">
        <v>702</v>
      </c>
      <c r="G1" s="32" t="s">
        <v>703</v>
      </c>
      <c r="H1" s="32" t="s">
        <v>972</v>
      </c>
      <c r="I1" s="32" t="s">
        <v>971</v>
      </c>
      <c r="J1" s="34" t="s">
        <v>970</v>
      </c>
      <c r="K1" s="35" t="s">
        <v>969</v>
      </c>
      <c r="L1" s="32" t="s">
        <v>704</v>
      </c>
      <c r="M1" s="32" t="s">
        <v>988</v>
      </c>
      <c r="N1" s="32" t="s">
        <v>968</v>
      </c>
      <c r="O1" s="32" t="s">
        <v>737</v>
      </c>
      <c r="P1" s="32" t="s">
        <v>707</v>
      </c>
      <c r="Q1" s="32" t="s">
        <v>974</v>
      </c>
      <c r="R1" s="32" t="s">
        <v>705</v>
      </c>
      <c r="S1" s="32" t="s">
        <v>693</v>
      </c>
      <c r="T1" s="32" t="s">
        <v>694</v>
      </c>
    </row>
    <row r="2" spans="1:20" s="25" customFormat="1" ht="63.75" customHeight="1" x14ac:dyDescent="0.25">
      <c r="A2" s="28">
        <v>1</v>
      </c>
      <c r="B2" s="28" t="s">
        <v>0</v>
      </c>
      <c r="C2" s="28" t="s">
        <v>1</v>
      </c>
      <c r="D2" s="28" t="s">
        <v>987</v>
      </c>
      <c r="E2" s="28" t="s">
        <v>2</v>
      </c>
      <c r="F2" s="28">
        <v>0.68125000000000002</v>
      </c>
      <c r="G2" s="28" t="s">
        <v>689</v>
      </c>
      <c r="H2" s="36">
        <v>0.95161290300000001</v>
      </c>
      <c r="I2" s="36">
        <v>0.510204082</v>
      </c>
      <c r="J2" s="36">
        <v>0.87951807199999998</v>
      </c>
      <c r="K2" s="37">
        <v>0.46753246799999998</v>
      </c>
      <c r="L2" s="28" t="s">
        <v>690</v>
      </c>
      <c r="M2" s="28" t="s">
        <v>964</v>
      </c>
      <c r="N2" s="28">
        <f>12/67</f>
        <v>0.17910447761194029</v>
      </c>
      <c r="O2" s="28" t="s">
        <v>941</v>
      </c>
      <c r="P2" s="28" t="s">
        <v>688</v>
      </c>
      <c r="Q2" s="28" t="s">
        <v>688</v>
      </c>
      <c r="R2" s="28" t="s">
        <v>695</v>
      </c>
      <c r="S2" s="28" t="s">
        <v>691</v>
      </c>
      <c r="T2" s="29" t="s">
        <v>692</v>
      </c>
    </row>
    <row r="3" spans="1:20" ht="30" customHeight="1" x14ac:dyDescent="0.25">
      <c r="A3" s="28">
        <v>2</v>
      </c>
      <c r="B3" s="28" t="s">
        <v>3</v>
      </c>
      <c r="C3" s="33" t="s">
        <v>4</v>
      </c>
      <c r="D3" s="28" t="s">
        <v>981</v>
      </c>
      <c r="E3" s="28" t="s">
        <v>5</v>
      </c>
      <c r="F3" s="28">
        <v>0.4375</v>
      </c>
      <c r="G3" s="28" t="s">
        <v>698</v>
      </c>
      <c r="H3" s="36">
        <v>0.79032258099999997</v>
      </c>
      <c r="I3" s="36">
        <v>0.21428571399999999</v>
      </c>
      <c r="J3" s="36">
        <v>0.57831325300000003</v>
      </c>
      <c r="K3" s="37">
        <v>0.28571428599999998</v>
      </c>
      <c r="L3" s="28" t="s">
        <v>696</v>
      </c>
      <c r="M3" s="28" t="s">
        <v>696</v>
      </c>
      <c r="N3" s="28">
        <f>4/67</f>
        <v>5.9701492537313432E-2</v>
      </c>
      <c r="O3" s="28" t="s">
        <v>786</v>
      </c>
      <c r="P3" s="28" t="s">
        <v>697</v>
      </c>
      <c r="Q3" s="28" t="s">
        <v>977</v>
      </c>
      <c r="R3" s="28" t="s">
        <v>695</v>
      </c>
      <c r="S3" s="28" t="s">
        <v>706</v>
      </c>
      <c r="T3" s="29" t="s">
        <v>629</v>
      </c>
    </row>
    <row r="4" spans="1:20" ht="30" customHeight="1" x14ac:dyDescent="0.25">
      <c r="A4" s="28">
        <v>3</v>
      </c>
      <c r="B4" s="28" t="s">
        <v>6</v>
      </c>
      <c r="C4" s="28" t="s">
        <v>7</v>
      </c>
      <c r="D4" s="28" t="s">
        <v>986</v>
      </c>
      <c r="E4" s="28" t="s">
        <v>8</v>
      </c>
      <c r="F4" s="28">
        <v>0.4375</v>
      </c>
      <c r="G4" s="28" t="s">
        <v>709</v>
      </c>
      <c r="H4" s="36">
        <v>0.45161290300000001</v>
      </c>
      <c r="I4" s="36">
        <v>0.428571429</v>
      </c>
      <c r="J4" s="36">
        <v>0.49397590400000002</v>
      </c>
      <c r="K4" s="37">
        <v>0.37662337699999998</v>
      </c>
      <c r="L4" s="28" t="s">
        <v>708</v>
      </c>
      <c r="M4" s="28" t="s">
        <v>973</v>
      </c>
      <c r="N4" s="28">
        <f>1/67</f>
        <v>1.4925373134328358E-2</v>
      </c>
      <c r="O4" s="28" t="s">
        <v>708</v>
      </c>
      <c r="P4" s="28" t="s">
        <v>688</v>
      </c>
      <c r="Q4" s="28" t="s">
        <v>688</v>
      </c>
      <c r="R4" s="28" t="s">
        <v>695</v>
      </c>
      <c r="S4" s="28" t="s">
        <v>711</v>
      </c>
      <c r="T4" s="29" t="s">
        <v>710</v>
      </c>
    </row>
    <row r="5" spans="1:20" ht="30" customHeight="1" x14ac:dyDescent="0.25">
      <c r="A5" s="28">
        <v>4</v>
      </c>
      <c r="B5" s="28" t="s">
        <v>9</v>
      </c>
      <c r="C5" s="33" t="s">
        <v>10</v>
      </c>
      <c r="D5" s="28" t="s">
        <v>981</v>
      </c>
      <c r="E5" s="28" t="s">
        <v>11</v>
      </c>
      <c r="F5" s="28">
        <v>0.42499999999999999</v>
      </c>
      <c r="G5" s="28" t="s">
        <v>218</v>
      </c>
      <c r="H5" s="36">
        <v>0.53225806499999995</v>
      </c>
      <c r="I5" s="36">
        <v>0.35714285699999998</v>
      </c>
      <c r="J5" s="36">
        <v>0.469879518</v>
      </c>
      <c r="K5" s="37">
        <v>0.37662337699999998</v>
      </c>
      <c r="L5" s="28" t="s">
        <v>712</v>
      </c>
      <c r="M5" s="28" t="s">
        <v>871</v>
      </c>
      <c r="N5" s="28">
        <f>10/67</f>
        <v>0.14925373134328357</v>
      </c>
      <c r="O5" s="33" t="s">
        <v>942</v>
      </c>
      <c r="P5" s="33" t="s">
        <v>713</v>
      </c>
      <c r="Q5" s="33" t="s">
        <v>975</v>
      </c>
      <c r="R5" s="33" t="s">
        <v>695</v>
      </c>
      <c r="S5" s="28" t="s">
        <v>740</v>
      </c>
      <c r="T5" s="29" t="s">
        <v>209</v>
      </c>
    </row>
    <row r="6" spans="1:20" ht="30" customHeight="1" x14ac:dyDescent="0.25">
      <c r="A6" s="28">
        <v>5</v>
      </c>
      <c r="B6" s="28" t="s">
        <v>12</v>
      </c>
      <c r="C6" s="28" t="s">
        <v>13</v>
      </c>
      <c r="D6" s="28" t="s">
        <v>983</v>
      </c>
      <c r="E6" s="28" t="s">
        <v>14</v>
      </c>
      <c r="F6" s="28">
        <v>0.41875000000000001</v>
      </c>
      <c r="G6" s="28" t="s">
        <v>714</v>
      </c>
      <c r="H6" s="36">
        <v>0.53225806499999995</v>
      </c>
      <c r="I6" s="36">
        <v>0.346938776</v>
      </c>
      <c r="J6" s="36">
        <v>0.62650602399999999</v>
      </c>
      <c r="K6" s="37">
        <v>0.19480519499999999</v>
      </c>
      <c r="L6" s="28" t="s">
        <v>690</v>
      </c>
      <c r="M6" s="28" t="s">
        <v>964</v>
      </c>
      <c r="N6" s="28">
        <f>12/67</f>
        <v>0.17910447761194029</v>
      </c>
      <c r="O6" s="33" t="s">
        <v>1011</v>
      </c>
      <c r="P6" s="33" t="s">
        <v>688</v>
      </c>
      <c r="Q6" s="33" t="s">
        <v>688</v>
      </c>
      <c r="R6" s="33" t="s">
        <v>773</v>
      </c>
      <c r="S6" s="28" t="s">
        <v>716</v>
      </c>
      <c r="T6" s="29" t="s">
        <v>715</v>
      </c>
    </row>
    <row r="7" spans="1:20" ht="30" customHeight="1" x14ac:dyDescent="0.25">
      <c r="A7" s="28">
        <v>6</v>
      </c>
      <c r="B7" s="28" t="s">
        <v>15</v>
      </c>
      <c r="C7" s="28" t="s">
        <v>16</v>
      </c>
      <c r="D7" s="28" t="s">
        <v>981</v>
      </c>
      <c r="E7" s="28" t="s">
        <v>17</v>
      </c>
      <c r="F7" s="28">
        <v>0.40625</v>
      </c>
      <c r="G7" s="28" t="s">
        <v>219</v>
      </c>
      <c r="H7" s="36">
        <v>0.75806451600000002</v>
      </c>
      <c r="I7" s="36">
        <v>0.18367346900000001</v>
      </c>
      <c r="J7" s="36">
        <v>0.53012048199999995</v>
      </c>
      <c r="K7" s="37">
        <v>0.27272727299999999</v>
      </c>
      <c r="L7" s="28" t="s">
        <v>718</v>
      </c>
      <c r="M7" s="28" t="s">
        <v>696</v>
      </c>
      <c r="N7" s="28">
        <f>4/67</f>
        <v>5.9701492537313432E-2</v>
      </c>
      <c r="O7" s="33" t="s">
        <v>943</v>
      </c>
      <c r="P7" s="33" t="s">
        <v>717</v>
      </c>
      <c r="Q7" s="33" t="s">
        <v>688</v>
      </c>
      <c r="R7" s="33" t="s">
        <v>695</v>
      </c>
      <c r="S7" s="28" t="s">
        <v>719</v>
      </c>
      <c r="T7" s="29" t="s">
        <v>204</v>
      </c>
    </row>
    <row r="8" spans="1:20" ht="30" customHeight="1" x14ac:dyDescent="0.25">
      <c r="A8" s="28">
        <v>7</v>
      </c>
      <c r="B8" s="28" t="s">
        <v>18</v>
      </c>
      <c r="C8" s="28" t="s">
        <v>19</v>
      </c>
      <c r="D8" s="28" t="s">
        <v>987</v>
      </c>
      <c r="E8" s="28" t="s">
        <v>20</v>
      </c>
      <c r="F8" s="28">
        <v>0.38750000000000001</v>
      </c>
      <c r="G8" s="28" t="s">
        <v>721</v>
      </c>
      <c r="H8" s="36">
        <v>0.51612903200000004</v>
      </c>
      <c r="I8" s="36">
        <v>0.30612244900000002</v>
      </c>
      <c r="J8" s="36">
        <v>0.45783132500000001</v>
      </c>
      <c r="K8" s="37">
        <v>0.31168831200000002</v>
      </c>
      <c r="L8" s="28" t="s">
        <v>720</v>
      </c>
      <c r="M8" s="28" t="s">
        <v>989</v>
      </c>
      <c r="N8" s="28">
        <f>4/67</f>
        <v>5.9701492537313432E-2</v>
      </c>
      <c r="O8" s="33" t="s">
        <v>948</v>
      </c>
      <c r="P8" s="33" t="s">
        <v>723</v>
      </c>
      <c r="Q8" s="33" t="s">
        <v>977</v>
      </c>
      <c r="R8" s="33" t="s">
        <v>695</v>
      </c>
      <c r="S8" s="28" t="s">
        <v>724</v>
      </c>
      <c r="T8" s="29" t="s">
        <v>722</v>
      </c>
    </row>
    <row r="9" spans="1:20" s="25" customFormat="1" ht="105" x14ac:dyDescent="0.25">
      <c r="A9" s="27">
        <v>8</v>
      </c>
      <c r="B9" s="27" t="s">
        <v>21</v>
      </c>
      <c r="C9" s="27" t="s">
        <v>22</v>
      </c>
      <c r="D9" s="28" t="s">
        <v>987</v>
      </c>
      <c r="E9" s="28" t="s">
        <v>23</v>
      </c>
      <c r="F9" s="27">
        <v>0.35625000000000001</v>
      </c>
      <c r="G9" s="28" t="s">
        <v>726</v>
      </c>
      <c r="H9" s="36">
        <v>0.53225806499999995</v>
      </c>
      <c r="I9" s="36">
        <v>0.244897959</v>
      </c>
      <c r="J9" s="36">
        <v>0.48192771099999998</v>
      </c>
      <c r="K9" s="37">
        <v>0.220779221</v>
      </c>
      <c r="L9" s="27" t="s">
        <v>690</v>
      </c>
      <c r="M9" s="27" t="s">
        <v>964</v>
      </c>
      <c r="N9" s="28">
        <f>12/67</f>
        <v>0.17910447761194029</v>
      </c>
      <c r="O9" s="33" t="s">
        <v>1010</v>
      </c>
      <c r="P9" s="42" t="s">
        <v>688</v>
      </c>
      <c r="Q9" s="33" t="s">
        <v>688</v>
      </c>
      <c r="R9" s="42" t="s">
        <v>773</v>
      </c>
      <c r="S9" s="28" t="s">
        <v>947</v>
      </c>
      <c r="T9" s="30" t="s">
        <v>731</v>
      </c>
    </row>
    <row r="10" spans="1:20" s="25" customFormat="1" ht="30" x14ac:dyDescent="0.25">
      <c r="A10" s="28">
        <v>9</v>
      </c>
      <c r="B10" s="28" t="s">
        <v>24</v>
      </c>
      <c r="C10" s="33" t="s">
        <v>25</v>
      </c>
      <c r="D10" s="28" t="s">
        <v>984</v>
      </c>
      <c r="E10" s="28" t="s">
        <v>26</v>
      </c>
      <c r="F10" s="28">
        <v>0.31874999999999998</v>
      </c>
      <c r="G10" s="28" t="s">
        <v>730</v>
      </c>
      <c r="H10" s="36">
        <v>0.61290322600000002</v>
      </c>
      <c r="I10" s="36">
        <v>0.13265306099999999</v>
      </c>
      <c r="J10" s="36">
        <v>0.36144578300000002</v>
      </c>
      <c r="K10" s="37">
        <v>0.27272727299999999</v>
      </c>
      <c r="L10" s="28" t="s">
        <v>727</v>
      </c>
      <c r="M10" s="28" t="s">
        <v>871</v>
      </c>
      <c r="N10" s="28">
        <f>10/67</f>
        <v>0.14925373134328357</v>
      </c>
      <c r="O10" s="33" t="s">
        <v>946</v>
      </c>
      <c r="P10" s="33" t="s">
        <v>729</v>
      </c>
      <c r="Q10" s="33" t="s">
        <v>976</v>
      </c>
      <c r="R10" s="33" t="s">
        <v>695</v>
      </c>
      <c r="S10" s="28" t="s">
        <v>731</v>
      </c>
      <c r="T10" s="29" t="s">
        <v>728</v>
      </c>
    </row>
    <row r="11" spans="1:20" ht="30" customHeight="1" x14ac:dyDescent="0.25">
      <c r="A11" s="28">
        <v>10</v>
      </c>
      <c r="B11" s="28" t="s">
        <v>27</v>
      </c>
      <c r="C11" s="28" t="s">
        <v>28</v>
      </c>
      <c r="D11" s="28" t="s">
        <v>984</v>
      </c>
      <c r="E11" s="28" t="s">
        <v>29</v>
      </c>
      <c r="F11" s="28">
        <v>0.30625000000000002</v>
      </c>
      <c r="G11" s="28" t="s">
        <v>734</v>
      </c>
      <c r="H11" s="36">
        <v>0.33870967699999999</v>
      </c>
      <c r="I11" s="36">
        <v>0.28571428599999998</v>
      </c>
      <c r="J11" s="36">
        <v>0.40963855399999999</v>
      </c>
      <c r="K11" s="37">
        <v>0.19480519499999999</v>
      </c>
      <c r="L11" s="28" t="s">
        <v>732</v>
      </c>
      <c r="M11" s="28" t="s">
        <v>732</v>
      </c>
      <c r="N11" s="28">
        <f>3/67</f>
        <v>4.4776119402985072E-2</v>
      </c>
      <c r="O11" s="33" t="s">
        <v>944</v>
      </c>
      <c r="P11" s="33" t="s">
        <v>945</v>
      </c>
      <c r="Q11" s="33" t="s">
        <v>975</v>
      </c>
      <c r="R11" s="33" t="s">
        <v>695</v>
      </c>
      <c r="S11" s="28" t="s">
        <v>733</v>
      </c>
      <c r="T11" s="29" t="s">
        <v>735</v>
      </c>
    </row>
    <row r="12" spans="1:20" ht="30" customHeight="1" x14ac:dyDescent="0.25">
      <c r="A12" s="28">
        <v>11</v>
      </c>
      <c r="B12" s="28" t="s">
        <v>30</v>
      </c>
      <c r="C12" s="28" t="s">
        <v>31</v>
      </c>
      <c r="D12" s="28" t="s">
        <v>981</v>
      </c>
      <c r="E12" s="28" t="s">
        <v>32</v>
      </c>
      <c r="F12" s="28">
        <v>0.28749999999999998</v>
      </c>
      <c r="G12" s="28" t="s">
        <v>220</v>
      </c>
      <c r="H12" s="36">
        <v>0.33870967699999999</v>
      </c>
      <c r="I12" s="36">
        <v>0.255102041</v>
      </c>
      <c r="J12" s="36">
        <v>0.45783132500000001</v>
      </c>
      <c r="K12" s="37">
        <v>0.103896104</v>
      </c>
      <c r="L12" s="28" t="s">
        <v>736</v>
      </c>
      <c r="M12" s="28" t="s">
        <v>736</v>
      </c>
      <c r="N12" s="28">
        <f>4/67</f>
        <v>5.9701492537313432E-2</v>
      </c>
      <c r="O12" s="33" t="s">
        <v>738</v>
      </c>
      <c r="P12" s="33" t="s">
        <v>918</v>
      </c>
      <c r="Q12" s="33" t="s">
        <v>978</v>
      </c>
      <c r="R12" s="33" t="s">
        <v>695</v>
      </c>
      <c r="S12" s="28" t="s">
        <v>740</v>
      </c>
      <c r="T12" s="29" t="s">
        <v>917</v>
      </c>
    </row>
    <row r="13" spans="1:20" ht="30" customHeight="1" x14ac:dyDescent="0.25">
      <c r="A13" s="28">
        <v>12</v>
      </c>
      <c r="B13" s="28" t="s">
        <v>33</v>
      </c>
      <c r="C13" s="28" t="s">
        <v>34</v>
      </c>
      <c r="D13" s="28" t="s">
        <v>985</v>
      </c>
      <c r="E13" s="28" t="s">
        <v>35</v>
      </c>
      <c r="F13" s="28">
        <v>0.28749999999999998</v>
      </c>
      <c r="G13" s="28" t="s">
        <v>743</v>
      </c>
      <c r="H13" s="36">
        <v>0.33870967699999999</v>
      </c>
      <c r="I13" s="36">
        <v>0.255102041</v>
      </c>
      <c r="J13" s="36">
        <v>0.48192771099999998</v>
      </c>
      <c r="K13" s="37">
        <v>7.7922078000000006E-2</v>
      </c>
      <c r="L13" s="28" t="s">
        <v>741</v>
      </c>
      <c r="M13" s="28" t="s">
        <v>966</v>
      </c>
      <c r="N13" s="28">
        <f>2/67</f>
        <v>2.9850746268656716E-2</v>
      </c>
      <c r="O13" s="33" t="s">
        <v>744</v>
      </c>
      <c r="P13" s="33" t="s">
        <v>742</v>
      </c>
      <c r="Q13" s="33" t="s">
        <v>790</v>
      </c>
      <c r="R13" s="33" t="s">
        <v>731</v>
      </c>
      <c r="S13" s="28" t="s">
        <v>746</v>
      </c>
      <c r="T13" s="29" t="s">
        <v>745</v>
      </c>
    </row>
    <row r="14" spans="1:20" ht="30" customHeight="1" x14ac:dyDescent="0.25">
      <c r="A14" s="28">
        <v>13</v>
      </c>
      <c r="B14" s="28" t="s">
        <v>36</v>
      </c>
      <c r="C14" s="28" t="s">
        <v>37</v>
      </c>
      <c r="D14" s="28" t="s">
        <v>981</v>
      </c>
      <c r="E14" s="28" t="s">
        <v>38</v>
      </c>
      <c r="F14" s="28">
        <v>0.24374999999999999</v>
      </c>
      <c r="G14" s="28" t="s">
        <v>748</v>
      </c>
      <c r="H14" s="36">
        <v>0.41935483899999998</v>
      </c>
      <c r="I14" s="36">
        <v>0.13265306099999999</v>
      </c>
      <c r="J14" s="36">
        <v>0.26506024099999997</v>
      </c>
      <c r="K14" s="37">
        <v>0.220779221</v>
      </c>
      <c r="L14" s="28" t="s">
        <v>747</v>
      </c>
      <c r="M14" s="28" t="s">
        <v>961</v>
      </c>
      <c r="N14" s="28">
        <f>2/67</f>
        <v>2.9850746268656716E-2</v>
      </c>
      <c r="O14" s="33" t="s">
        <v>749</v>
      </c>
      <c r="P14" s="33" t="s">
        <v>751</v>
      </c>
      <c r="Q14" s="33" t="s">
        <v>978</v>
      </c>
      <c r="R14" s="33" t="s">
        <v>773</v>
      </c>
      <c r="S14" s="28" t="s">
        <v>750</v>
      </c>
      <c r="T14" s="29" t="s">
        <v>185</v>
      </c>
    </row>
    <row r="15" spans="1:20" ht="30" customHeight="1" x14ac:dyDescent="0.25">
      <c r="A15" s="28">
        <v>14</v>
      </c>
      <c r="B15" s="28" t="s">
        <v>39</v>
      </c>
      <c r="C15" s="28" t="s">
        <v>40</v>
      </c>
      <c r="D15" s="28" t="s">
        <v>985</v>
      </c>
      <c r="E15" s="28" t="s">
        <v>41</v>
      </c>
      <c r="F15" s="28">
        <v>0.23749999999999999</v>
      </c>
      <c r="G15" s="28" t="s">
        <v>753</v>
      </c>
      <c r="H15" s="36">
        <v>0.33870967699999999</v>
      </c>
      <c r="I15" s="36">
        <v>0.173469388</v>
      </c>
      <c r="J15" s="36">
        <v>0.21686747000000001</v>
      </c>
      <c r="K15" s="37">
        <v>0.25974026</v>
      </c>
      <c r="L15" s="28" t="s">
        <v>731</v>
      </c>
      <c r="M15" s="28" t="s">
        <v>731</v>
      </c>
      <c r="N15" s="28">
        <f>2/67</f>
        <v>2.9850746268656716E-2</v>
      </c>
      <c r="O15" s="33" t="s">
        <v>752</v>
      </c>
      <c r="P15" s="33" t="s">
        <v>731</v>
      </c>
      <c r="Q15" s="33" t="s">
        <v>976</v>
      </c>
      <c r="R15" s="33" t="s">
        <v>731</v>
      </c>
      <c r="S15" s="28" t="s">
        <v>731</v>
      </c>
      <c r="T15" s="29" t="s">
        <v>739</v>
      </c>
    </row>
    <row r="16" spans="1:20" ht="30" customHeight="1" x14ac:dyDescent="0.25">
      <c r="A16" s="28">
        <v>15</v>
      </c>
      <c r="B16" s="28" t="s">
        <v>42</v>
      </c>
      <c r="C16" s="28" t="s">
        <v>43</v>
      </c>
      <c r="D16" s="28" t="s">
        <v>981</v>
      </c>
      <c r="E16" s="28" t="s">
        <v>44</v>
      </c>
      <c r="F16" s="28">
        <v>0.23749999999999999</v>
      </c>
      <c r="G16" s="28" t="s">
        <v>224</v>
      </c>
      <c r="H16" s="36">
        <v>0.25806451600000002</v>
      </c>
      <c r="I16" s="36">
        <v>0.22448979599999999</v>
      </c>
      <c r="J16" s="36">
        <v>0.313253012</v>
      </c>
      <c r="K16" s="37">
        <v>0.15584415600000001</v>
      </c>
      <c r="L16" s="28" t="s">
        <v>690</v>
      </c>
      <c r="M16" s="28" t="s">
        <v>964</v>
      </c>
      <c r="N16" s="28">
        <f>12/67</f>
        <v>0.17910447761194029</v>
      </c>
      <c r="O16" s="28" t="s">
        <v>754</v>
      </c>
      <c r="P16" s="28" t="s">
        <v>688</v>
      </c>
      <c r="Q16" s="28" t="s">
        <v>688</v>
      </c>
      <c r="R16" s="28" t="s">
        <v>731</v>
      </c>
      <c r="S16" s="28" t="s">
        <v>755</v>
      </c>
      <c r="T16" s="29" t="s">
        <v>756</v>
      </c>
    </row>
    <row r="17" spans="1:20" ht="30" customHeight="1" x14ac:dyDescent="0.25">
      <c r="A17" s="28">
        <v>16</v>
      </c>
      <c r="B17" s="28" t="s">
        <v>45</v>
      </c>
      <c r="C17" s="28" t="s">
        <v>46</v>
      </c>
      <c r="D17" s="28" t="s">
        <v>987</v>
      </c>
      <c r="E17" s="28" t="s">
        <v>47</v>
      </c>
      <c r="F17" s="28">
        <v>0.23749999999999999</v>
      </c>
      <c r="G17" s="28" t="s">
        <v>757</v>
      </c>
      <c r="H17" s="36">
        <v>0.30645161300000001</v>
      </c>
      <c r="I17" s="36">
        <v>0.19387755100000001</v>
      </c>
      <c r="J17" s="36">
        <v>0.27710843400000001</v>
      </c>
      <c r="K17" s="37">
        <v>0.19480519499999999</v>
      </c>
      <c r="L17" s="28" t="s">
        <v>690</v>
      </c>
      <c r="M17" s="28" t="s">
        <v>964</v>
      </c>
      <c r="N17" s="28">
        <f>12/67</f>
        <v>0.17910447761194029</v>
      </c>
      <c r="O17" s="28" t="s">
        <v>758</v>
      </c>
      <c r="P17" s="28" t="s">
        <v>688</v>
      </c>
      <c r="Q17" s="28" t="s">
        <v>688</v>
      </c>
      <c r="R17" s="28" t="s">
        <v>731</v>
      </c>
      <c r="S17" s="28" t="s">
        <v>759</v>
      </c>
      <c r="T17" s="29" t="s">
        <v>756</v>
      </c>
    </row>
    <row r="18" spans="1:20" ht="48" customHeight="1" x14ac:dyDescent="0.25">
      <c r="A18" s="28">
        <v>17</v>
      </c>
      <c r="B18" s="28" t="s">
        <v>48</v>
      </c>
      <c r="C18" s="28" t="s">
        <v>49</v>
      </c>
      <c r="D18" s="28" t="s">
        <v>985</v>
      </c>
      <c r="E18" s="28" t="s">
        <v>50</v>
      </c>
      <c r="F18" s="28">
        <v>0.23125000000000001</v>
      </c>
      <c r="G18" s="28" t="s">
        <v>762</v>
      </c>
      <c r="H18" s="36">
        <v>0.30645161300000001</v>
      </c>
      <c r="I18" s="36">
        <v>0.18367346900000001</v>
      </c>
      <c r="J18" s="36">
        <v>0.36144578300000002</v>
      </c>
      <c r="K18" s="37">
        <v>9.0909090999999997E-2</v>
      </c>
      <c r="L18" s="28" t="s">
        <v>760</v>
      </c>
      <c r="M18" s="28" t="s">
        <v>966</v>
      </c>
      <c r="N18" s="28">
        <f>2/67</f>
        <v>2.9850746268656716E-2</v>
      </c>
      <c r="O18" s="33" t="s">
        <v>761</v>
      </c>
      <c r="P18" s="33" t="s">
        <v>764</v>
      </c>
      <c r="Q18" s="33" t="s">
        <v>764</v>
      </c>
      <c r="R18" s="33" t="s">
        <v>695</v>
      </c>
      <c r="S18" s="28" t="s">
        <v>731</v>
      </c>
      <c r="T18" s="29" t="s">
        <v>763</v>
      </c>
    </row>
    <row r="19" spans="1:20" ht="30" customHeight="1" x14ac:dyDescent="0.25">
      <c r="A19" s="28">
        <v>18</v>
      </c>
      <c r="B19" s="28" t="s">
        <v>51</v>
      </c>
      <c r="C19" s="28" t="s">
        <v>52</v>
      </c>
      <c r="D19" s="28" t="s">
        <v>987</v>
      </c>
      <c r="E19" s="28" t="s">
        <v>53</v>
      </c>
      <c r="F19" s="28">
        <v>0.23125000000000001</v>
      </c>
      <c r="G19" s="28" t="s">
        <v>770</v>
      </c>
      <c r="H19" s="36">
        <v>0.37096774199999999</v>
      </c>
      <c r="I19" s="36">
        <v>0.14285714299999999</v>
      </c>
      <c r="J19" s="36">
        <v>0.27710843400000001</v>
      </c>
      <c r="K19" s="37">
        <v>0.18181818199999999</v>
      </c>
      <c r="L19" s="28" t="s">
        <v>765</v>
      </c>
      <c r="M19" s="28" t="s">
        <v>836</v>
      </c>
      <c r="N19" s="28">
        <f>4/67</f>
        <v>5.9701492537313432E-2</v>
      </c>
      <c r="O19" s="33" t="s">
        <v>766</v>
      </c>
      <c r="P19" s="33" t="s">
        <v>768</v>
      </c>
      <c r="Q19" s="33" t="s">
        <v>790</v>
      </c>
      <c r="R19" s="33" t="s">
        <v>695</v>
      </c>
      <c r="S19" s="28" t="s">
        <v>769</v>
      </c>
      <c r="T19" s="29" t="s">
        <v>767</v>
      </c>
    </row>
    <row r="20" spans="1:20" ht="30" customHeight="1" x14ac:dyDescent="0.25">
      <c r="A20" s="28">
        <v>19</v>
      </c>
      <c r="B20" s="28" t="s">
        <v>54</v>
      </c>
      <c r="C20" s="28" t="s">
        <v>55</v>
      </c>
      <c r="D20" s="28" t="s">
        <v>981</v>
      </c>
      <c r="E20" s="28" t="s">
        <v>56</v>
      </c>
      <c r="F20" s="28">
        <v>0.22500000000000001</v>
      </c>
      <c r="G20" s="28" t="s">
        <v>225</v>
      </c>
      <c r="H20" s="36">
        <v>0.30645161300000001</v>
      </c>
      <c r="I20" s="36">
        <v>0.173469388</v>
      </c>
      <c r="J20" s="36">
        <v>0.289156627</v>
      </c>
      <c r="K20" s="37">
        <v>0.15584415600000001</v>
      </c>
      <c r="L20" s="28" t="s">
        <v>736</v>
      </c>
      <c r="M20" s="28" t="s">
        <v>736</v>
      </c>
      <c r="N20" s="28">
        <f>4/67</f>
        <v>5.9701492537313432E-2</v>
      </c>
      <c r="O20" s="33" t="s">
        <v>774</v>
      </c>
      <c r="P20" s="33" t="s">
        <v>772</v>
      </c>
      <c r="Q20" s="33" t="s">
        <v>979</v>
      </c>
      <c r="R20" s="33" t="s">
        <v>773</v>
      </c>
      <c r="S20" s="28" t="s">
        <v>771</v>
      </c>
      <c r="T20" s="29" t="s">
        <v>183</v>
      </c>
    </row>
    <row r="21" spans="1:20" ht="30" customHeight="1" x14ac:dyDescent="0.25">
      <c r="A21" s="28">
        <v>20</v>
      </c>
      <c r="B21" s="28" t="s">
        <v>57</v>
      </c>
      <c r="C21" s="28" t="s">
        <v>58</v>
      </c>
      <c r="D21" s="28" t="s">
        <v>981</v>
      </c>
      <c r="E21" s="28" t="s">
        <v>59</v>
      </c>
      <c r="F21" s="28">
        <v>0.22500000000000001</v>
      </c>
      <c r="G21" s="28" t="s">
        <v>226</v>
      </c>
      <c r="H21" s="36">
        <v>0.27419354800000001</v>
      </c>
      <c r="I21" s="36">
        <v>0.19387755100000001</v>
      </c>
      <c r="J21" s="36">
        <v>0.27710843400000001</v>
      </c>
      <c r="K21" s="37">
        <v>0.168831169</v>
      </c>
      <c r="L21" s="28" t="s">
        <v>775</v>
      </c>
      <c r="M21" s="28" t="s">
        <v>871</v>
      </c>
      <c r="N21" s="28">
        <f>10/67</f>
        <v>0.14925373134328357</v>
      </c>
      <c r="O21" s="33" t="s">
        <v>1009</v>
      </c>
      <c r="P21" s="33" t="s">
        <v>776</v>
      </c>
      <c r="Q21" s="33" t="s">
        <v>764</v>
      </c>
      <c r="R21" s="33" t="s">
        <v>773</v>
      </c>
      <c r="S21" s="28" t="s">
        <v>777</v>
      </c>
      <c r="T21" s="29" t="s">
        <v>184</v>
      </c>
    </row>
    <row r="22" spans="1:20" ht="30" customHeight="1" x14ac:dyDescent="0.25">
      <c r="A22" s="28">
        <v>21</v>
      </c>
      <c r="B22" s="28" t="s">
        <v>60</v>
      </c>
      <c r="C22" s="28" t="s">
        <v>22</v>
      </c>
      <c r="D22" s="28" t="s">
        <v>987</v>
      </c>
      <c r="E22" s="28" t="s">
        <v>23</v>
      </c>
      <c r="F22" s="28">
        <v>0.21875</v>
      </c>
      <c r="G22" s="28" t="s">
        <v>845</v>
      </c>
      <c r="H22" s="36">
        <v>0.29032258100000002</v>
      </c>
      <c r="I22" s="36">
        <v>0.173469388</v>
      </c>
      <c r="J22" s="36">
        <v>0.30120481900000001</v>
      </c>
      <c r="K22" s="37">
        <v>0.12987013</v>
      </c>
      <c r="L22" s="28" t="s">
        <v>690</v>
      </c>
      <c r="M22" s="28" t="s">
        <v>964</v>
      </c>
      <c r="N22" s="28">
        <f>12/67</f>
        <v>0.17910447761194029</v>
      </c>
      <c r="O22" s="33" t="s">
        <v>1010</v>
      </c>
      <c r="P22" s="33" t="s">
        <v>688</v>
      </c>
      <c r="Q22" s="33" t="s">
        <v>688</v>
      </c>
      <c r="R22" s="33" t="s">
        <v>731</v>
      </c>
      <c r="S22" s="28" t="s">
        <v>847</v>
      </c>
      <c r="T22" s="29" t="s">
        <v>731</v>
      </c>
    </row>
    <row r="23" spans="1:20" ht="30" customHeight="1" x14ac:dyDescent="0.25">
      <c r="A23" s="28">
        <v>22</v>
      </c>
      <c r="B23" s="28" t="s">
        <v>61</v>
      </c>
      <c r="C23" s="28" t="s">
        <v>62</v>
      </c>
      <c r="D23" s="28" t="s">
        <v>982</v>
      </c>
      <c r="E23" s="28" t="s">
        <v>63</v>
      </c>
      <c r="F23" s="28">
        <v>0.21249999999999999</v>
      </c>
      <c r="G23" s="28" t="s">
        <v>857</v>
      </c>
      <c r="H23" s="36">
        <v>0.29032258100000002</v>
      </c>
      <c r="I23" s="36">
        <v>0.163265306</v>
      </c>
      <c r="J23" s="36">
        <v>0.32530120499999998</v>
      </c>
      <c r="K23" s="37">
        <v>9.0909090999999997E-2</v>
      </c>
      <c r="L23" s="28" t="s">
        <v>855</v>
      </c>
      <c r="M23" s="28" t="s">
        <v>990</v>
      </c>
      <c r="N23" s="28">
        <f>2/67</f>
        <v>2.9850746268656716E-2</v>
      </c>
      <c r="O23" s="33" t="s">
        <v>950</v>
      </c>
      <c r="P23" s="33" t="s">
        <v>784</v>
      </c>
      <c r="Q23" s="33" t="s">
        <v>978</v>
      </c>
      <c r="R23" s="33" t="s">
        <v>773</v>
      </c>
      <c r="S23" s="28" t="s">
        <v>856</v>
      </c>
      <c r="T23" s="29" t="s">
        <v>854</v>
      </c>
    </row>
    <row r="24" spans="1:20" ht="30" customHeight="1" x14ac:dyDescent="0.25">
      <c r="A24" s="28">
        <v>23</v>
      </c>
      <c r="B24" s="28" t="s">
        <v>64</v>
      </c>
      <c r="C24" s="28" t="s">
        <v>65</v>
      </c>
      <c r="D24" s="28" t="s">
        <v>987</v>
      </c>
      <c r="E24" s="28" t="s">
        <v>66</v>
      </c>
      <c r="F24" s="28">
        <v>0.2</v>
      </c>
      <c r="G24" s="28" t="s">
        <v>851</v>
      </c>
      <c r="H24" s="36">
        <v>0.25806451600000002</v>
      </c>
      <c r="I24" s="36">
        <v>0.163265306</v>
      </c>
      <c r="J24" s="36">
        <v>0.30120481900000001</v>
      </c>
      <c r="K24" s="37">
        <v>9.0909090999999997E-2</v>
      </c>
      <c r="L24" s="28" t="s">
        <v>846</v>
      </c>
      <c r="M24" s="28" t="s">
        <v>964</v>
      </c>
      <c r="N24" s="28">
        <f>12/67</f>
        <v>0.17910447761194029</v>
      </c>
      <c r="O24" s="33" t="s">
        <v>852</v>
      </c>
      <c r="P24" s="33" t="s">
        <v>688</v>
      </c>
      <c r="Q24" s="33" t="s">
        <v>688</v>
      </c>
      <c r="R24" s="33" t="s">
        <v>731</v>
      </c>
      <c r="S24" s="28" t="s">
        <v>853</v>
      </c>
      <c r="T24" s="29" t="s">
        <v>612</v>
      </c>
    </row>
    <row r="25" spans="1:20" ht="30" customHeight="1" x14ac:dyDescent="0.25">
      <c r="A25" s="28">
        <v>24</v>
      </c>
      <c r="B25" s="28" t="s">
        <v>67</v>
      </c>
      <c r="C25" s="28" t="s">
        <v>68</v>
      </c>
      <c r="D25" s="28" t="s">
        <v>984</v>
      </c>
      <c r="E25" s="28" t="s">
        <v>69</v>
      </c>
      <c r="F25" s="28">
        <v>0.19375000000000001</v>
      </c>
      <c r="G25" s="28" t="s">
        <v>671</v>
      </c>
      <c r="H25" s="36">
        <v>0.25806451600000002</v>
      </c>
      <c r="I25" s="36">
        <v>0.153061224</v>
      </c>
      <c r="J25" s="36">
        <v>0.21686747000000001</v>
      </c>
      <c r="K25" s="37">
        <v>0.168831169</v>
      </c>
      <c r="L25" s="28" t="s">
        <v>848</v>
      </c>
      <c r="M25" s="28" t="s">
        <v>960</v>
      </c>
      <c r="N25" s="28">
        <f>2/67</f>
        <v>2.9850746268656716E-2</v>
      </c>
      <c r="O25" s="28" t="s">
        <v>849</v>
      </c>
      <c r="P25" s="28" t="s">
        <v>790</v>
      </c>
      <c r="Q25" s="28" t="s">
        <v>790</v>
      </c>
      <c r="R25" s="28" t="s">
        <v>695</v>
      </c>
      <c r="S25" s="28" t="s">
        <v>850</v>
      </c>
      <c r="T25" s="29" t="s">
        <v>198</v>
      </c>
    </row>
    <row r="26" spans="1:20" ht="30" customHeight="1" x14ac:dyDescent="0.25">
      <c r="A26" s="28">
        <v>25</v>
      </c>
      <c r="B26" s="28" t="s">
        <v>70</v>
      </c>
      <c r="C26" s="33" t="s">
        <v>71</v>
      </c>
      <c r="D26" s="28" t="s">
        <v>981</v>
      </c>
      <c r="E26" s="28" t="s">
        <v>72</v>
      </c>
      <c r="F26" s="28">
        <v>0.19375000000000001</v>
      </c>
      <c r="G26" s="28" t="s">
        <v>245</v>
      </c>
      <c r="H26" s="36">
        <v>0.322580645</v>
      </c>
      <c r="I26" s="36">
        <v>0.112244898</v>
      </c>
      <c r="J26" s="36">
        <v>0.32530120499999998</v>
      </c>
      <c r="K26" s="37">
        <v>5.1948052000000002E-2</v>
      </c>
      <c r="L26" s="28" t="s">
        <v>778</v>
      </c>
      <c r="M26" s="28" t="s">
        <v>871</v>
      </c>
      <c r="N26" s="28">
        <f>10/67</f>
        <v>0.14925373134328357</v>
      </c>
      <c r="O26" s="33" t="s">
        <v>1005</v>
      </c>
      <c r="P26" s="33" t="s">
        <v>731</v>
      </c>
      <c r="Q26" s="33" t="s">
        <v>976</v>
      </c>
      <c r="R26" s="33" t="s">
        <v>731</v>
      </c>
      <c r="S26" s="28" t="s">
        <v>731</v>
      </c>
      <c r="T26" s="29" t="s">
        <v>858</v>
      </c>
    </row>
    <row r="27" spans="1:20" ht="30" customHeight="1" x14ac:dyDescent="0.25">
      <c r="A27" s="28">
        <v>26</v>
      </c>
      <c r="B27" s="28" t="s">
        <v>73</v>
      </c>
      <c r="C27" s="28" t="s">
        <v>74</v>
      </c>
      <c r="D27" s="28" t="s">
        <v>983</v>
      </c>
      <c r="E27" s="28" t="s">
        <v>75</v>
      </c>
      <c r="F27" s="28">
        <v>0.19375000000000001</v>
      </c>
      <c r="G27" s="28" t="s">
        <v>781</v>
      </c>
      <c r="H27" s="36">
        <v>0.322580645</v>
      </c>
      <c r="I27" s="36">
        <v>0.112244898</v>
      </c>
      <c r="J27" s="36">
        <v>0.240963855</v>
      </c>
      <c r="K27" s="37">
        <v>0.14285714299999999</v>
      </c>
      <c r="L27" s="28" t="s">
        <v>690</v>
      </c>
      <c r="M27" s="28" t="s">
        <v>964</v>
      </c>
      <c r="N27" s="28">
        <f>12/67</f>
        <v>0.17910447761194029</v>
      </c>
      <c r="O27" s="33" t="s">
        <v>780</v>
      </c>
      <c r="P27" s="33" t="s">
        <v>688</v>
      </c>
      <c r="Q27" s="33" t="s">
        <v>688</v>
      </c>
      <c r="R27" s="33" t="s">
        <v>731</v>
      </c>
      <c r="S27" s="28" t="s">
        <v>779</v>
      </c>
      <c r="T27" s="28" t="s">
        <v>731</v>
      </c>
    </row>
    <row r="28" spans="1:20" ht="30" customHeight="1" x14ac:dyDescent="0.25">
      <c r="A28" s="28">
        <v>27</v>
      </c>
      <c r="B28" s="28" t="s">
        <v>76</v>
      </c>
      <c r="C28" s="28" t="s">
        <v>77</v>
      </c>
      <c r="D28" s="28" t="s">
        <v>987</v>
      </c>
      <c r="E28" s="28" t="s">
        <v>78</v>
      </c>
      <c r="F28" s="28">
        <v>0.19375000000000001</v>
      </c>
      <c r="G28" s="28" t="s">
        <v>247</v>
      </c>
      <c r="H28" s="36">
        <v>0.33870967699999999</v>
      </c>
      <c r="I28" s="36">
        <v>0.10204081600000001</v>
      </c>
      <c r="J28" s="36">
        <v>0.25301204799999999</v>
      </c>
      <c r="K28" s="37">
        <v>0.12987013</v>
      </c>
      <c r="L28" s="28" t="s">
        <v>782</v>
      </c>
      <c r="M28" s="28" t="s">
        <v>782</v>
      </c>
      <c r="N28" s="28">
        <f>1/67</f>
        <v>1.4925373134328358E-2</v>
      </c>
      <c r="O28" s="28" t="s">
        <v>785</v>
      </c>
      <c r="P28" s="28" t="s">
        <v>784</v>
      </c>
      <c r="Q28" s="28" t="s">
        <v>978</v>
      </c>
      <c r="R28" s="33" t="s">
        <v>731</v>
      </c>
      <c r="S28" s="28" t="s">
        <v>783</v>
      </c>
      <c r="T28" s="29" t="s">
        <v>186</v>
      </c>
    </row>
    <row r="29" spans="1:20" ht="30" customHeight="1" x14ac:dyDescent="0.25">
      <c r="A29" s="28">
        <v>28</v>
      </c>
      <c r="B29" s="28" t="s">
        <v>79</v>
      </c>
      <c r="C29" s="33" t="s">
        <v>80</v>
      </c>
      <c r="D29" s="28" t="s">
        <v>987</v>
      </c>
      <c r="E29" s="28" t="s">
        <v>5</v>
      </c>
      <c r="F29" s="28">
        <v>0.18124999999999999</v>
      </c>
      <c r="G29" s="28" t="s">
        <v>787</v>
      </c>
      <c r="H29" s="36">
        <v>0.209677419</v>
      </c>
      <c r="I29" s="36">
        <v>0.163265306</v>
      </c>
      <c r="J29" s="36">
        <v>0.27710843400000001</v>
      </c>
      <c r="K29" s="37">
        <v>7.7922078000000006E-2</v>
      </c>
      <c r="L29" s="28" t="s">
        <v>696</v>
      </c>
      <c r="M29" s="28" t="s">
        <v>696</v>
      </c>
      <c r="N29" s="28">
        <f>4/67</f>
        <v>5.9701492537313432E-2</v>
      </c>
      <c r="O29" s="28" t="s">
        <v>786</v>
      </c>
      <c r="P29" s="28" t="s">
        <v>731</v>
      </c>
      <c r="Q29" s="28" t="s">
        <v>976</v>
      </c>
      <c r="R29" s="28" t="s">
        <v>731</v>
      </c>
      <c r="S29" s="28" t="s">
        <v>788</v>
      </c>
      <c r="T29" s="29" t="s">
        <v>731</v>
      </c>
    </row>
    <row r="30" spans="1:20" ht="30" customHeight="1" x14ac:dyDescent="0.25">
      <c r="A30" s="28">
        <v>29</v>
      </c>
      <c r="B30" s="28" t="s">
        <v>81</v>
      </c>
      <c r="C30" s="28" t="s">
        <v>82</v>
      </c>
      <c r="D30" s="28" t="s">
        <v>985</v>
      </c>
      <c r="E30" s="28" t="s">
        <v>83</v>
      </c>
      <c r="F30" s="28">
        <v>0.18124999999999999</v>
      </c>
      <c r="G30" s="28" t="s">
        <v>792</v>
      </c>
      <c r="H30" s="36">
        <v>0.24193548400000001</v>
      </c>
      <c r="I30" s="36">
        <v>0.14285714299999999</v>
      </c>
      <c r="J30" s="36">
        <v>0.32530120499999998</v>
      </c>
      <c r="K30" s="37">
        <v>2.5974026000000001E-2</v>
      </c>
      <c r="L30" s="28" t="s">
        <v>789</v>
      </c>
      <c r="M30" s="28" t="s">
        <v>789</v>
      </c>
      <c r="N30" s="28">
        <f>1/67</f>
        <v>1.4925373134328358E-2</v>
      </c>
      <c r="O30" s="33" t="s">
        <v>791</v>
      </c>
      <c r="P30" s="33" t="s">
        <v>790</v>
      </c>
      <c r="Q30" s="33" t="s">
        <v>790</v>
      </c>
      <c r="R30" s="33" t="s">
        <v>731</v>
      </c>
      <c r="S30" s="28" t="s">
        <v>731</v>
      </c>
      <c r="T30" s="29" t="s">
        <v>731</v>
      </c>
    </row>
    <row r="31" spans="1:20" ht="30" customHeight="1" x14ac:dyDescent="0.25">
      <c r="A31" s="28">
        <v>30</v>
      </c>
      <c r="B31" s="28" t="s">
        <v>84</v>
      </c>
      <c r="C31" s="28" t="s">
        <v>85</v>
      </c>
      <c r="D31" s="28" t="s">
        <v>981</v>
      </c>
      <c r="E31" s="28" t="s">
        <v>86</v>
      </c>
      <c r="F31" s="28">
        <v>0.18124999999999999</v>
      </c>
      <c r="G31" s="28" t="s">
        <v>248</v>
      </c>
      <c r="H31" s="36">
        <v>0.37096774199999999</v>
      </c>
      <c r="I31" s="36">
        <v>6.1224489999999999E-2</v>
      </c>
      <c r="J31" s="36">
        <v>0.240963855</v>
      </c>
      <c r="K31" s="37">
        <v>0.11688311699999999</v>
      </c>
      <c r="L31" s="28" t="s">
        <v>793</v>
      </c>
      <c r="M31" s="28" t="s">
        <v>991</v>
      </c>
      <c r="N31" s="28">
        <f>1/67</f>
        <v>1.4925373134328358E-2</v>
      </c>
      <c r="O31" s="28" t="s">
        <v>795</v>
      </c>
      <c r="P31" s="28" t="s">
        <v>688</v>
      </c>
      <c r="Q31" s="28" t="s">
        <v>688</v>
      </c>
      <c r="R31" s="33" t="s">
        <v>731</v>
      </c>
      <c r="S31" s="28" t="s">
        <v>794</v>
      </c>
      <c r="T31" s="29" t="s">
        <v>731</v>
      </c>
    </row>
    <row r="32" spans="1:20" ht="30" customHeight="1" x14ac:dyDescent="0.25">
      <c r="A32" s="28">
        <v>31</v>
      </c>
      <c r="B32" s="28" t="s">
        <v>87</v>
      </c>
      <c r="C32" s="28" t="s">
        <v>88</v>
      </c>
      <c r="D32" s="28" t="s">
        <v>987</v>
      </c>
      <c r="E32" s="28" t="s">
        <v>89</v>
      </c>
      <c r="F32" s="28">
        <v>0.17499999999999999</v>
      </c>
      <c r="G32" s="28" t="s">
        <v>797</v>
      </c>
      <c r="H32" s="36">
        <v>0.33870967699999999</v>
      </c>
      <c r="I32" s="36">
        <v>7.1428570999999996E-2</v>
      </c>
      <c r="J32" s="36">
        <v>0.22891566299999999</v>
      </c>
      <c r="K32" s="37">
        <v>0.11688311699999999</v>
      </c>
      <c r="L32" s="28" t="s">
        <v>796</v>
      </c>
      <c r="M32" s="28" t="s">
        <v>836</v>
      </c>
      <c r="N32" s="28">
        <f>4/67</f>
        <v>5.9701492537313432E-2</v>
      </c>
      <c r="O32" s="28" t="s">
        <v>908</v>
      </c>
      <c r="P32" s="28" t="s">
        <v>907</v>
      </c>
      <c r="Q32" s="28" t="s">
        <v>790</v>
      </c>
      <c r="R32" s="28" t="s">
        <v>695</v>
      </c>
      <c r="S32" s="28" t="s">
        <v>816</v>
      </c>
      <c r="T32" s="29" t="s">
        <v>906</v>
      </c>
    </row>
    <row r="33" spans="1:20" ht="30" customHeight="1" x14ac:dyDescent="0.25">
      <c r="A33" s="28">
        <v>32</v>
      </c>
      <c r="B33" s="28" t="s">
        <v>90</v>
      </c>
      <c r="C33" s="28" t="s">
        <v>91</v>
      </c>
      <c r="D33" s="28" t="s">
        <v>986</v>
      </c>
      <c r="E33" s="28" t="s">
        <v>92</v>
      </c>
      <c r="F33" s="28">
        <v>0.17499999999999999</v>
      </c>
      <c r="G33" s="33" t="s">
        <v>839</v>
      </c>
      <c r="H33" s="38">
        <v>0.22580645199999999</v>
      </c>
      <c r="I33" s="38">
        <v>0.14285714299999999</v>
      </c>
      <c r="J33" s="38">
        <v>0.180722892</v>
      </c>
      <c r="K33" s="39">
        <v>0.168831169</v>
      </c>
      <c r="L33" s="28" t="s">
        <v>838</v>
      </c>
      <c r="M33" s="28" t="s">
        <v>992</v>
      </c>
      <c r="N33" s="28">
        <f>3/67</f>
        <v>4.4776119402985072E-2</v>
      </c>
      <c r="O33" s="33" t="s">
        <v>924</v>
      </c>
      <c r="P33" s="33" t="s">
        <v>926</v>
      </c>
      <c r="Q33" s="33" t="s">
        <v>790</v>
      </c>
      <c r="R33" s="33" t="s">
        <v>695</v>
      </c>
      <c r="S33" s="28" t="s">
        <v>927</v>
      </c>
      <c r="T33" s="29" t="s">
        <v>925</v>
      </c>
    </row>
    <row r="34" spans="1:20" ht="30" customHeight="1" x14ac:dyDescent="0.25">
      <c r="A34" s="28">
        <v>33</v>
      </c>
      <c r="B34" s="28" t="s">
        <v>93</v>
      </c>
      <c r="C34" s="28" t="s">
        <v>94</v>
      </c>
      <c r="D34" s="28" t="s">
        <v>981</v>
      </c>
      <c r="E34" s="28" t="s">
        <v>95</v>
      </c>
      <c r="F34" s="28">
        <v>0.16875000000000001</v>
      </c>
      <c r="G34" s="28" t="s">
        <v>837</v>
      </c>
      <c r="H34" s="36">
        <v>0.30645161300000001</v>
      </c>
      <c r="I34" s="36">
        <v>8.1632652999999999E-2</v>
      </c>
      <c r="J34" s="36">
        <v>0.21686747000000001</v>
      </c>
      <c r="K34" s="37">
        <v>0.11688311699999999</v>
      </c>
      <c r="L34" s="28" t="s">
        <v>805</v>
      </c>
      <c r="M34" s="28" t="s">
        <v>805</v>
      </c>
      <c r="N34" s="28">
        <f>4/67</f>
        <v>5.9701492537313432E-2</v>
      </c>
      <c r="O34" s="28" t="s">
        <v>928</v>
      </c>
      <c r="P34" s="28" t="s">
        <v>926</v>
      </c>
      <c r="Q34" s="28" t="s">
        <v>790</v>
      </c>
      <c r="R34" s="33" t="s">
        <v>731</v>
      </c>
      <c r="S34" s="28" t="s">
        <v>951</v>
      </c>
      <c r="T34" s="29" t="s">
        <v>188</v>
      </c>
    </row>
    <row r="35" spans="1:20" ht="101.25" customHeight="1" x14ac:dyDescent="0.25">
      <c r="A35" s="28">
        <v>34</v>
      </c>
      <c r="B35" s="28" t="s">
        <v>96</v>
      </c>
      <c r="C35" s="28" t="s">
        <v>97</v>
      </c>
      <c r="D35" s="28" t="s">
        <v>981</v>
      </c>
      <c r="E35" s="28" t="s">
        <v>98</v>
      </c>
      <c r="F35" s="28">
        <v>0.16250000000000001</v>
      </c>
      <c r="G35" s="28" t="s">
        <v>799</v>
      </c>
      <c r="H35" s="36">
        <v>0.27419354800000001</v>
      </c>
      <c r="I35" s="36">
        <v>9.1836735000000003E-2</v>
      </c>
      <c r="J35" s="36">
        <v>0.22891566299999999</v>
      </c>
      <c r="K35" s="37">
        <v>9.0909090999999997E-2</v>
      </c>
      <c r="L35" s="28" t="s">
        <v>798</v>
      </c>
      <c r="M35" s="28" t="s">
        <v>962</v>
      </c>
      <c r="N35" s="28">
        <f>2/67</f>
        <v>2.9850746268656716E-2</v>
      </c>
      <c r="O35" s="28" t="s">
        <v>802</v>
      </c>
      <c r="P35" s="28" t="s">
        <v>801</v>
      </c>
      <c r="Q35" s="28" t="s">
        <v>978</v>
      </c>
      <c r="R35" s="33" t="s">
        <v>731</v>
      </c>
      <c r="S35" s="28" t="s">
        <v>731</v>
      </c>
      <c r="T35" s="29" t="s">
        <v>800</v>
      </c>
    </row>
    <row r="36" spans="1:20" ht="30" customHeight="1" x14ac:dyDescent="0.25">
      <c r="A36" s="28">
        <v>35</v>
      </c>
      <c r="B36" s="28" t="s">
        <v>99</v>
      </c>
      <c r="C36" s="28" t="s">
        <v>100</v>
      </c>
      <c r="D36" s="28" t="s">
        <v>981</v>
      </c>
      <c r="E36" s="28" t="s">
        <v>101</v>
      </c>
      <c r="F36" s="28">
        <v>0.16250000000000001</v>
      </c>
      <c r="G36" s="28" t="s">
        <v>252</v>
      </c>
      <c r="H36" s="36">
        <v>0.14516129</v>
      </c>
      <c r="I36" s="36">
        <v>0.173469388</v>
      </c>
      <c r="J36" s="36">
        <v>0.240963855</v>
      </c>
      <c r="K36" s="37">
        <v>7.7922078000000006E-2</v>
      </c>
      <c r="L36" s="28" t="s">
        <v>690</v>
      </c>
      <c r="M36" s="28" t="s">
        <v>964</v>
      </c>
      <c r="N36" s="28">
        <f>12/67</f>
        <v>0.17910447761194029</v>
      </c>
      <c r="O36" s="33" t="s">
        <v>804</v>
      </c>
      <c r="P36" s="33" t="s">
        <v>688</v>
      </c>
      <c r="Q36" s="33" t="s">
        <v>688</v>
      </c>
      <c r="R36" s="33" t="s">
        <v>731</v>
      </c>
      <c r="S36" s="28" t="s">
        <v>803</v>
      </c>
      <c r="T36" s="29" t="s">
        <v>189</v>
      </c>
    </row>
    <row r="37" spans="1:20" ht="30" customHeight="1" x14ac:dyDescent="0.25">
      <c r="A37" s="28">
        <v>36</v>
      </c>
      <c r="B37" s="28" t="s">
        <v>102</v>
      </c>
      <c r="C37" s="28" t="s">
        <v>103</v>
      </c>
      <c r="D37" s="28" t="s">
        <v>981</v>
      </c>
      <c r="E37" s="28" t="s">
        <v>104</v>
      </c>
      <c r="F37" s="28">
        <v>0.15625</v>
      </c>
      <c r="G37" s="28" t="s">
        <v>253</v>
      </c>
      <c r="H37" s="36">
        <v>0.30645161300000001</v>
      </c>
      <c r="I37" s="36">
        <v>6.1224489999999999E-2</v>
      </c>
      <c r="J37" s="36">
        <v>0.19277108400000001</v>
      </c>
      <c r="K37" s="37">
        <v>0.11688311699999999</v>
      </c>
      <c r="L37" s="33" t="s">
        <v>867</v>
      </c>
      <c r="M37" s="28" t="s">
        <v>871</v>
      </c>
      <c r="N37" s="33">
        <f>10/67</f>
        <v>0.14925373134328357</v>
      </c>
      <c r="O37" s="28" t="s">
        <v>870</v>
      </c>
      <c r="P37" s="28" t="s">
        <v>868</v>
      </c>
      <c r="Q37" s="28" t="s">
        <v>975</v>
      </c>
      <c r="R37" s="33" t="s">
        <v>695</v>
      </c>
      <c r="S37" s="28" t="s">
        <v>869</v>
      </c>
      <c r="T37" s="29" t="s">
        <v>190</v>
      </c>
    </row>
    <row r="38" spans="1:20" ht="30" customHeight="1" x14ac:dyDescent="0.25">
      <c r="A38" s="28">
        <v>37</v>
      </c>
      <c r="B38" s="28" t="s">
        <v>105</v>
      </c>
      <c r="C38" s="28" t="s">
        <v>106</v>
      </c>
      <c r="D38" s="28" t="s">
        <v>987</v>
      </c>
      <c r="E38" s="28" t="s">
        <v>107</v>
      </c>
      <c r="F38" s="28">
        <v>0.15625</v>
      </c>
      <c r="G38" s="28" t="s">
        <v>875</v>
      </c>
      <c r="H38" s="36">
        <v>0.22580645199999999</v>
      </c>
      <c r="I38" s="36">
        <v>0.112244898</v>
      </c>
      <c r="J38" s="36">
        <v>0.19277108400000001</v>
      </c>
      <c r="K38" s="37">
        <v>0.11688311699999999</v>
      </c>
      <c r="L38" s="28" t="s">
        <v>872</v>
      </c>
      <c r="M38" s="28" t="s">
        <v>872</v>
      </c>
      <c r="N38" s="28">
        <f>3/67</f>
        <v>4.4776119402985072E-2</v>
      </c>
      <c r="O38" s="33" t="s">
        <v>876</v>
      </c>
      <c r="P38" s="33" t="s">
        <v>764</v>
      </c>
      <c r="Q38" s="33" t="s">
        <v>764</v>
      </c>
      <c r="R38" s="33" t="s">
        <v>731</v>
      </c>
      <c r="S38" s="28" t="s">
        <v>874</v>
      </c>
      <c r="T38" s="29" t="s">
        <v>873</v>
      </c>
    </row>
    <row r="39" spans="1:20" ht="30" customHeight="1" x14ac:dyDescent="0.25">
      <c r="A39" s="28">
        <v>38</v>
      </c>
      <c r="B39" s="28" t="s">
        <v>108</v>
      </c>
      <c r="C39" s="28" t="s">
        <v>109</v>
      </c>
      <c r="D39" s="28" t="s">
        <v>981</v>
      </c>
      <c r="E39" s="28" t="s">
        <v>110</v>
      </c>
      <c r="F39" s="28">
        <v>0.15625</v>
      </c>
      <c r="G39" s="28" t="s">
        <v>257</v>
      </c>
      <c r="H39" s="36">
        <v>0.12903225800000001</v>
      </c>
      <c r="I39" s="36">
        <v>0.173469388</v>
      </c>
      <c r="J39" s="36">
        <v>0.19277108400000001</v>
      </c>
      <c r="K39" s="37">
        <v>0.11688311699999999</v>
      </c>
      <c r="L39" s="28" t="s">
        <v>805</v>
      </c>
      <c r="M39" s="28" t="s">
        <v>805</v>
      </c>
      <c r="N39" s="28">
        <f>4/67</f>
        <v>5.9701492537313432E-2</v>
      </c>
      <c r="O39" s="33" t="s">
        <v>934</v>
      </c>
      <c r="P39" s="33" t="s">
        <v>926</v>
      </c>
      <c r="Q39" s="33" t="s">
        <v>790</v>
      </c>
      <c r="R39" s="33" t="s">
        <v>731</v>
      </c>
      <c r="S39" s="28" t="s">
        <v>935</v>
      </c>
      <c r="T39" s="29" t="s">
        <v>192</v>
      </c>
    </row>
    <row r="40" spans="1:20" ht="30" customHeight="1" x14ac:dyDescent="0.25">
      <c r="A40" s="28">
        <v>39</v>
      </c>
      <c r="B40" s="28" t="s">
        <v>111</v>
      </c>
      <c r="C40" s="28" t="s">
        <v>176</v>
      </c>
      <c r="D40" s="28" t="s">
        <v>985</v>
      </c>
      <c r="E40" s="28" t="s">
        <v>112</v>
      </c>
      <c r="F40" s="28">
        <v>0.15625</v>
      </c>
      <c r="G40" s="28" t="s">
        <v>905</v>
      </c>
      <c r="H40" s="36">
        <v>0.19354838699999999</v>
      </c>
      <c r="I40" s="36">
        <v>0.13265306099999999</v>
      </c>
      <c r="J40" s="36">
        <v>0.25301204799999999</v>
      </c>
      <c r="K40" s="37">
        <v>5.1948052000000002E-2</v>
      </c>
      <c r="L40" s="28" t="s">
        <v>903</v>
      </c>
      <c r="M40" s="28" t="s">
        <v>871</v>
      </c>
      <c r="N40" s="28">
        <f>10/67</f>
        <v>0.14925373134328357</v>
      </c>
      <c r="O40" s="33" t="s">
        <v>904</v>
      </c>
      <c r="P40" s="33" t="s">
        <v>790</v>
      </c>
      <c r="Q40" s="33" t="s">
        <v>790</v>
      </c>
      <c r="R40" s="33" t="s">
        <v>695</v>
      </c>
      <c r="S40" s="28" t="s">
        <v>930</v>
      </c>
      <c r="T40" s="29" t="s">
        <v>929</v>
      </c>
    </row>
    <row r="41" spans="1:20" ht="36" x14ac:dyDescent="0.25">
      <c r="A41" s="28">
        <v>40</v>
      </c>
      <c r="B41" s="28" t="s">
        <v>113</v>
      </c>
      <c r="C41" s="28" t="s">
        <v>114</v>
      </c>
      <c r="D41" s="28" t="s">
        <v>981</v>
      </c>
      <c r="E41" s="28" t="s">
        <v>115</v>
      </c>
      <c r="F41" s="28">
        <v>0.15625</v>
      </c>
      <c r="G41" s="28" t="s">
        <v>807</v>
      </c>
      <c r="H41" s="36">
        <v>0.209677419</v>
      </c>
      <c r="I41" s="36">
        <v>0.12244898</v>
      </c>
      <c r="J41" s="36">
        <v>0.21686747000000001</v>
      </c>
      <c r="K41" s="37">
        <v>9.0909090999999997E-2</v>
      </c>
      <c r="L41" s="28" t="s">
        <v>806</v>
      </c>
      <c r="M41" s="28" t="s">
        <v>993</v>
      </c>
      <c r="N41" s="28">
        <f>3/67</f>
        <v>4.4776119402985072E-2</v>
      </c>
      <c r="O41" s="33" t="s">
        <v>1008</v>
      </c>
      <c r="P41" s="33" t="s">
        <v>932</v>
      </c>
      <c r="Q41" s="33" t="s">
        <v>764</v>
      </c>
      <c r="R41" s="33" t="s">
        <v>731</v>
      </c>
      <c r="S41" s="28" t="s">
        <v>931</v>
      </c>
      <c r="T41" s="29" t="s">
        <v>933</v>
      </c>
    </row>
    <row r="42" spans="1:20" ht="36" x14ac:dyDescent="0.25">
      <c r="A42" s="28">
        <v>41</v>
      </c>
      <c r="B42" s="28" t="s">
        <v>116</v>
      </c>
      <c r="C42" s="28" t="s">
        <v>117</v>
      </c>
      <c r="D42" s="28" t="s">
        <v>984</v>
      </c>
      <c r="E42" s="28" t="s">
        <v>118</v>
      </c>
      <c r="F42" s="28">
        <v>0.15625</v>
      </c>
      <c r="G42" s="28" t="s">
        <v>809</v>
      </c>
      <c r="H42" s="36">
        <v>0.27419354800000001</v>
      </c>
      <c r="I42" s="36">
        <v>8.1632652999999999E-2</v>
      </c>
      <c r="J42" s="36">
        <v>0.180722892</v>
      </c>
      <c r="K42" s="37">
        <v>0.12987013</v>
      </c>
      <c r="L42" s="28" t="s">
        <v>808</v>
      </c>
      <c r="M42" s="28" t="s">
        <v>994</v>
      </c>
      <c r="N42" s="28">
        <f>3/67</f>
        <v>4.4776119402985072E-2</v>
      </c>
      <c r="O42" s="28" t="s">
        <v>810</v>
      </c>
      <c r="P42" s="28" t="s">
        <v>811</v>
      </c>
      <c r="Q42" s="28" t="s">
        <v>764</v>
      </c>
      <c r="R42" s="33" t="s">
        <v>731</v>
      </c>
      <c r="S42" s="28" t="s">
        <v>812</v>
      </c>
      <c r="T42" s="29" t="s">
        <v>207</v>
      </c>
    </row>
    <row r="43" spans="1:20" s="25" customFormat="1" ht="30" customHeight="1" x14ac:dyDescent="0.25">
      <c r="A43" s="28">
        <v>42</v>
      </c>
      <c r="B43" s="28" t="s">
        <v>119</v>
      </c>
      <c r="C43" s="28" t="s">
        <v>120</v>
      </c>
      <c r="D43" s="28" t="s">
        <v>981</v>
      </c>
      <c r="E43" s="28" t="s">
        <v>121</v>
      </c>
      <c r="F43" s="28">
        <v>0.15</v>
      </c>
      <c r="G43" s="28" t="s">
        <v>916</v>
      </c>
      <c r="H43" s="36">
        <v>0.14516129</v>
      </c>
      <c r="I43" s="36">
        <v>0.153061224</v>
      </c>
      <c r="J43" s="36">
        <v>0.180722892</v>
      </c>
      <c r="K43" s="37">
        <v>0.11688311699999999</v>
      </c>
      <c r="L43" s="33" t="s">
        <v>913</v>
      </c>
      <c r="M43" s="33" t="s">
        <v>995</v>
      </c>
      <c r="N43" s="33">
        <f>1/67</f>
        <v>1.4925373134328358E-2</v>
      </c>
      <c r="O43" s="33" t="s">
        <v>1006</v>
      </c>
      <c r="P43" s="33" t="s">
        <v>731</v>
      </c>
      <c r="Q43" s="33" t="s">
        <v>976</v>
      </c>
      <c r="R43" s="33" t="s">
        <v>695</v>
      </c>
      <c r="S43" s="33" t="s">
        <v>914</v>
      </c>
      <c r="T43" s="43" t="s">
        <v>915</v>
      </c>
    </row>
    <row r="44" spans="1:20" s="25" customFormat="1" ht="30" customHeight="1" x14ac:dyDescent="0.25">
      <c r="A44" s="28">
        <v>43</v>
      </c>
      <c r="B44" s="28" t="s">
        <v>122</v>
      </c>
      <c r="C44" s="28" t="s">
        <v>123</v>
      </c>
      <c r="D44" s="28" t="s">
        <v>981</v>
      </c>
      <c r="E44" s="28" t="s">
        <v>124</v>
      </c>
      <c r="F44" s="28">
        <v>0.15</v>
      </c>
      <c r="G44" s="28" t="s">
        <v>229</v>
      </c>
      <c r="H44" s="36">
        <v>0.27419354800000001</v>
      </c>
      <c r="I44" s="36">
        <v>7.1428570999999996E-2</v>
      </c>
      <c r="J44" s="36">
        <v>0.21686747000000001</v>
      </c>
      <c r="K44" s="37">
        <v>7.7922078000000006E-2</v>
      </c>
      <c r="L44" s="28" t="s">
        <v>859</v>
      </c>
      <c r="M44" s="28" t="s">
        <v>871</v>
      </c>
      <c r="N44" s="28">
        <f>10/67</f>
        <v>0.14925373134328357</v>
      </c>
      <c r="O44" s="28" t="s">
        <v>861</v>
      </c>
      <c r="P44" s="28" t="s">
        <v>860</v>
      </c>
      <c r="Q44" s="28" t="s">
        <v>975</v>
      </c>
      <c r="R44" s="33" t="s">
        <v>773</v>
      </c>
      <c r="S44" s="28" t="s">
        <v>862</v>
      </c>
      <c r="T44" s="29" t="s">
        <v>206</v>
      </c>
    </row>
    <row r="45" spans="1:20" s="25" customFormat="1" ht="30" customHeight="1" x14ac:dyDescent="0.25">
      <c r="A45" s="28">
        <v>44</v>
      </c>
      <c r="B45" s="28" t="s">
        <v>125</v>
      </c>
      <c r="C45" s="28" t="s">
        <v>126</v>
      </c>
      <c r="D45" s="28" t="s">
        <v>981</v>
      </c>
      <c r="E45" s="28" t="s">
        <v>127</v>
      </c>
      <c r="F45" s="28">
        <v>0.15</v>
      </c>
      <c r="G45" s="28" t="s">
        <v>864</v>
      </c>
      <c r="H45" s="36">
        <v>0.177419355</v>
      </c>
      <c r="I45" s="36">
        <v>0.13265306099999999</v>
      </c>
      <c r="J45" s="36">
        <v>0.21686747000000001</v>
      </c>
      <c r="K45" s="37">
        <v>7.7922078000000006E-2</v>
      </c>
      <c r="L45" s="28" t="s">
        <v>863</v>
      </c>
      <c r="M45" s="28" t="s">
        <v>962</v>
      </c>
      <c r="N45" s="28">
        <f>2/67</f>
        <v>2.9850746268656716E-2</v>
      </c>
      <c r="O45" s="33" t="s">
        <v>1007</v>
      </c>
      <c r="P45" s="33" t="s">
        <v>949</v>
      </c>
      <c r="Q45" s="33" t="s">
        <v>978</v>
      </c>
      <c r="R45" s="33" t="s">
        <v>731</v>
      </c>
      <c r="S45" s="28" t="s">
        <v>866</v>
      </c>
      <c r="T45" s="29" t="s">
        <v>865</v>
      </c>
    </row>
    <row r="46" spans="1:20" ht="30" customHeight="1" x14ac:dyDescent="0.25">
      <c r="A46" s="28">
        <v>45</v>
      </c>
      <c r="B46" s="28" t="s">
        <v>128</v>
      </c>
      <c r="C46" s="33" t="s">
        <v>129</v>
      </c>
      <c r="D46" s="28" t="s">
        <v>987</v>
      </c>
      <c r="E46" s="28" t="s">
        <v>130</v>
      </c>
      <c r="F46" s="28">
        <v>0.15</v>
      </c>
      <c r="G46" s="28" t="s">
        <v>910</v>
      </c>
      <c r="H46" s="36">
        <v>0.209677419</v>
      </c>
      <c r="I46" s="36">
        <v>0.112244898</v>
      </c>
      <c r="J46" s="36">
        <v>0.19277108400000001</v>
      </c>
      <c r="K46" s="37">
        <v>0.103896104</v>
      </c>
      <c r="L46" s="28" t="s">
        <v>775</v>
      </c>
      <c r="M46" s="28" t="s">
        <v>871</v>
      </c>
      <c r="N46" s="28">
        <f>10/67</f>
        <v>0.14925373134328357</v>
      </c>
      <c r="O46" s="33" t="s">
        <v>909</v>
      </c>
      <c r="P46" s="33" t="s">
        <v>764</v>
      </c>
      <c r="Q46" s="33" t="s">
        <v>764</v>
      </c>
      <c r="R46" s="33" t="s">
        <v>695</v>
      </c>
      <c r="S46" s="28" t="s">
        <v>912</v>
      </c>
      <c r="T46" s="29" t="s">
        <v>911</v>
      </c>
    </row>
    <row r="47" spans="1:20" s="25" customFormat="1" ht="30" customHeight="1" x14ac:dyDescent="0.25">
      <c r="A47" s="28">
        <v>46</v>
      </c>
      <c r="B47" s="28" t="s">
        <v>131</v>
      </c>
      <c r="C47" s="33" t="s">
        <v>132</v>
      </c>
      <c r="D47" s="28" t="s">
        <v>981</v>
      </c>
      <c r="E47" s="28" t="s">
        <v>133</v>
      </c>
      <c r="F47" s="28">
        <v>0.14374999999999999</v>
      </c>
      <c r="G47" s="28" t="s">
        <v>899</v>
      </c>
      <c r="H47" s="36">
        <v>0.19354838699999999</v>
      </c>
      <c r="I47" s="36">
        <v>0.112244898</v>
      </c>
      <c r="J47" s="36">
        <v>0.21686747000000001</v>
      </c>
      <c r="K47" s="37">
        <v>6.4935065E-2</v>
      </c>
      <c r="L47" s="28" t="s">
        <v>1001</v>
      </c>
      <c r="M47" s="33" t="s">
        <v>871</v>
      </c>
      <c r="N47" s="28">
        <f>10/67</f>
        <v>0.14925373134328357</v>
      </c>
      <c r="O47" s="28" t="s">
        <v>901</v>
      </c>
      <c r="P47" s="28" t="s">
        <v>902</v>
      </c>
      <c r="Q47" s="28" t="s">
        <v>975</v>
      </c>
      <c r="R47" s="28" t="s">
        <v>695</v>
      </c>
      <c r="S47" s="28" t="s">
        <v>731</v>
      </c>
      <c r="T47" s="29" t="s">
        <v>900</v>
      </c>
    </row>
    <row r="48" spans="1:20" s="25" customFormat="1" ht="30" customHeight="1" x14ac:dyDescent="0.25">
      <c r="A48" s="28">
        <v>47</v>
      </c>
      <c r="B48" s="28" t="s">
        <v>134</v>
      </c>
      <c r="C48" s="28" t="s">
        <v>135</v>
      </c>
      <c r="D48" s="28" t="s">
        <v>987</v>
      </c>
      <c r="E48" s="28" t="s">
        <v>136</v>
      </c>
      <c r="F48" s="28">
        <v>0.14374999999999999</v>
      </c>
      <c r="G48" s="28" t="s">
        <v>897</v>
      </c>
      <c r="H48" s="36">
        <v>0.24193548400000001</v>
      </c>
      <c r="I48" s="36">
        <v>8.1632652999999999E-2</v>
      </c>
      <c r="J48" s="36">
        <v>0.19277108400000001</v>
      </c>
      <c r="K48" s="37">
        <v>9.0909090999999997E-2</v>
      </c>
      <c r="L48" s="28" t="s">
        <v>893</v>
      </c>
      <c r="M48" s="28" t="s">
        <v>996</v>
      </c>
      <c r="N48" s="28">
        <f>3/67</f>
        <v>4.4776119402985072E-2</v>
      </c>
      <c r="O48" s="28" t="s">
        <v>894</v>
      </c>
      <c r="P48" s="28" t="s">
        <v>898</v>
      </c>
      <c r="Q48" s="28" t="s">
        <v>976</v>
      </c>
      <c r="R48" s="33" t="s">
        <v>773</v>
      </c>
      <c r="S48" s="28" t="s">
        <v>896</v>
      </c>
      <c r="T48" s="29" t="s">
        <v>895</v>
      </c>
    </row>
    <row r="49" spans="1:20" s="25" customFormat="1" ht="30" customHeight="1" x14ac:dyDescent="0.25">
      <c r="A49" s="28">
        <v>48</v>
      </c>
      <c r="B49" s="28" t="s">
        <v>137</v>
      </c>
      <c r="C49" s="28" t="s">
        <v>138</v>
      </c>
      <c r="D49" s="28" t="s">
        <v>982</v>
      </c>
      <c r="E49" s="28" t="s">
        <v>139</v>
      </c>
      <c r="F49" s="28">
        <v>0.14374999999999999</v>
      </c>
      <c r="G49" s="28" t="s">
        <v>231</v>
      </c>
      <c r="H49" s="36">
        <v>0.177419355</v>
      </c>
      <c r="I49" s="36">
        <v>0.12244898</v>
      </c>
      <c r="J49" s="36">
        <v>0.180722892</v>
      </c>
      <c r="K49" s="37">
        <v>0.103896104</v>
      </c>
      <c r="L49" s="28" t="s">
        <v>840</v>
      </c>
      <c r="M49" s="28" t="s">
        <v>993</v>
      </c>
      <c r="N49" s="28">
        <f>3/67</f>
        <v>4.4776119402985072E-2</v>
      </c>
      <c r="O49" s="28" t="s">
        <v>842</v>
      </c>
      <c r="P49" s="28" t="s">
        <v>841</v>
      </c>
      <c r="Q49" s="28" t="s">
        <v>978</v>
      </c>
      <c r="R49" s="28" t="s">
        <v>695</v>
      </c>
      <c r="S49" s="28" t="s">
        <v>844</v>
      </c>
      <c r="T49" s="29" t="s">
        <v>843</v>
      </c>
    </row>
    <row r="50" spans="1:20" s="25" customFormat="1" ht="30" customHeight="1" x14ac:dyDescent="0.25">
      <c r="A50" s="28">
        <v>49</v>
      </c>
      <c r="B50" s="28" t="s">
        <v>140</v>
      </c>
      <c r="C50" s="28" t="s">
        <v>141</v>
      </c>
      <c r="D50" s="28" t="s">
        <v>987</v>
      </c>
      <c r="E50" s="28" t="s">
        <v>142</v>
      </c>
      <c r="F50" s="28">
        <v>0.14374999999999999</v>
      </c>
      <c r="G50" s="28" t="s">
        <v>877</v>
      </c>
      <c r="H50" s="36">
        <v>0.22580645199999999</v>
      </c>
      <c r="I50" s="36">
        <v>9.1836735000000003E-2</v>
      </c>
      <c r="J50" s="36">
        <v>0.19277108400000001</v>
      </c>
      <c r="K50" s="37">
        <v>9.0909090999999997E-2</v>
      </c>
      <c r="L50" s="28" t="s">
        <v>736</v>
      </c>
      <c r="M50" s="28" t="s">
        <v>736</v>
      </c>
      <c r="N50" s="28">
        <f>4/67</f>
        <v>5.9701492537313432E-2</v>
      </c>
      <c r="O50" s="33" t="s">
        <v>1004</v>
      </c>
      <c r="P50" s="28" t="s">
        <v>880</v>
      </c>
      <c r="Q50" s="28" t="s">
        <v>976</v>
      </c>
      <c r="R50" s="28" t="s">
        <v>695</v>
      </c>
      <c r="S50" s="28" t="s">
        <v>879</v>
      </c>
      <c r="T50" s="29" t="s">
        <v>878</v>
      </c>
    </row>
    <row r="51" spans="1:20" s="25" customFormat="1" ht="30" customHeight="1" x14ac:dyDescent="0.25">
      <c r="A51" s="28">
        <v>50</v>
      </c>
      <c r="B51" s="28" t="s">
        <v>146</v>
      </c>
      <c r="C51" s="28" t="s">
        <v>147</v>
      </c>
      <c r="D51" s="28" t="s">
        <v>985</v>
      </c>
      <c r="E51" s="28" t="s">
        <v>148</v>
      </c>
      <c r="F51" s="28">
        <v>0.13750000000000001</v>
      </c>
      <c r="G51" s="28" t="s">
        <v>232</v>
      </c>
      <c r="H51" s="36">
        <v>0.29032258100000002</v>
      </c>
      <c r="I51" s="36">
        <v>4.0816326999999999E-2</v>
      </c>
      <c r="J51" s="36">
        <v>0.180722892</v>
      </c>
      <c r="K51" s="37">
        <v>9.0909090999999997E-2</v>
      </c>
      <c r="L51" s="28" t="s">
        <v>731</v>
      </c>
      <c r="M51" s="28" t="s">
        <v>731</v>
      </c>
      <c r="N51" s="28">
        <f>2/67</f>
        <v>2.9850746268656716E-2</v>
      </c>
      <c r="O51" s="28" t="s">
        <v>881</v>
      </c>
      <c r="P51" s="28" t="s">
        <v>731</v>
      </c>
      <c r="Q51" s="28" t="s">
        <v>976</v>
      </c>
      <c r="R51" s="28" t="s">
        <v>731</v>
      </c>
      <c r="S51" s="28" t="s">
        <v>731</v>
      </c>
      <c r="T51" s="29" t="s">
        <v>731</v>
      </c>
    </row>
    <row r="52" spans="1:20" s="25" customFormat="1" ht="30" customHeight="1" x14ac:dyDescent="0.25">
      <c r="A52" s="28">
        <v>51</v>
      </c>
      <c r="B52" s="28" t="s">
        <v>155</v>
      </c>
      <c r="C52" s="28" t="s">
        <v>156</v>
      </c>
      <c r="D52" s="28" t="s">
        <v>985</v>
      </c>
      <c r="E52" s="28" t="s">
        <v>157</v>
      </c>
      <c r="F52" s="28">
        <v>0.13750000000000001</v>
      </c>
      <c r="G52" s="28" t="s">
        <v>234</v>
      </c>
      <c r="H52" s="36">
        <v>0.322580645</v>
      </c>
      <c r="I52" s="36">
        <v>2.0408163E-2</v>
      </c>
      <c r="J52" s="36">
        <v>0.13253012</v>
      </c>
      <c r="K52" s="37">
        <v>0.14285714299999999</v>
      </c>
      <c r="L52" s="28" t="s">
        <v>882</v>
      </c>
      <c r="M52" s="28" t="s">
        <v>997</v>
      </c>
      <c r="N52" s="28">
        <f>3/67</f>
        <v>4.4776119402985072E-2</v>
      </c>
      <c r="O52" s="33" t="s">
        <v>1002</v>
      </c>
      <c r="P52" s="28" t="s">
        <v>883</v>
      </c>
      <c r="Q52" s="28" t="s">
        <v>764</v>
      </c>
      <c r="R52" s="33" t="s">
        <v>695</v>
      </c>
      <c r="S52" s="28" t="s">
        <v>884</v>
      </c>
      <c r="T52" s="29" t="s">
        <v>885</v>
      </c>
    </row>
    <row r="53" spans="1:20" s="25" customFormat="1" ht="30" customHeight="1" x14ac:dyDescent="0.25">
      <c r="A53" s="28">
        <v>52</v>
      </c>
      <c r="B53" s="28" t="s">
        <v>158</v>
      </c>
      <c r="C53" s="28" t="s">
        <v>159</v>
      </c>
      <c r="D53" s="28" t="s">
        <v>981</v>
      </c>
      <c r="E53" s="28" t="s">
        <v>160</v>
      </c>
      <c r="F53" s="28">
        <v>0.13750000000000001</v>
      </c>
      <c r="G53" s="28" t="s">
        <v>887</v>
      </c>
      <c r="H53" s="36">
        <v>0.177419355</v>
      </c>
      <c r="I53" s="36">
        <v>0.112244898</v>
      </c>
      <c r="J53" s="36">
        <v>0.14457831300000001</v>
      </c>
      <c r="K53" s="37">
        <v>0.12987013</v>
      </c>
      <c r="L53" s="28" t="s">
        <v>886</v>
      </c>
      <c r="M53" s="28" t="s">
        <v>805</v>
      </c>
      <c r="N53" s="28">
        <f>4/67</f>
        <v>5.9701492537313432E-2</v>
      </c>
      <c r="O53" s="33" t="s">
        <v>1003</v>
      </c>
      <c r="P53" s="28" t="s">
        <v>731</v>
      </c>
      <c r="Q53" s="28" t="s">
        <v>976</v>
      </c>
      <c r="R53" s="33" t="s">
        <v>773</v>
      </c>
      <c r="S53" s="28" t="s">
        <v>731</v>
      </c>
      <c r="T53" s="29" t="s">
        <v>888</v>
      </c>
    </row>
    <row r="54" spans="1:20" s="25" customFormat="1" ht="30" customHeight="1" x14ac:dyDescent="0.25">
      <c r="A54" s="28">
        <v>53</v>
      </c>
      <c r="B54" s="28" t="s">
        <v>164</v>
      </c>
      <c r="C54" s="28" t="s">
        <v>165</v>
      </c>
      <c r="D54" s="28" t="s">
        <v>981</v>
      </c>
      <c r="E54" s="28" t="s">
        <v>166</v>
      </c>
      <c r="F54" s="28">
        <v>0.13750000000000001</v>
      </c>
      <c r="G54" s="28" t="s">
        <v>892</v>
      </c>
      <c r="H54" s="36">
        <v>0.22580645199999999</v>
      </c>
      <c r="I54" s="36">
        <v>8.1632652999999999E-2</v>
      </c>
      <c r="J54" s="36">
        <v>0.120481928</v>
      </c>
      <c r="K54" s="37">
        <v>0.15584415600000001</v>
      </c>
      <c r="L54" s="28" t="s">
        <v>890</v>
      </c>
      <c r="M54" s="28" t="s">
        <v>805</v>
      </c>
      <c r="N54" s="28">
        <f>4/67</f>
        <v>5.9701492537313432E-2</v>
      </c>
      <c r="O54" s="28" t="s">
        <v>891</v>
      </c>
      <c r="P54" s="28" t="s">
        <v>926</v>
      </c>
      <c r="Q54" s="28" t="s">
        <v>790</v>
      </c>
      <c r="R54" s="33" t="s">
        <v>695</v>
      </c>
      <c r="S54" s="28" t="s">
        <v>959</v>
      </c>
      <c r="T54" s="29" t="s">
        <v>958</v>
      </c>
    </row>
    <row r="55" spans="1:20" s="25" customFormat="1" ht="30" customHeight="1" x14ac:dyDescent="0.25">
      <c r="A55" s="28">
        <v>54</v>
      </c>
      <c r="B55" s="28" t="s">
        <v>167</v>
      </c>
      <c r="C55" s="28" t="s">
        <v>168</v>
      </c>
      <c r="D55" s="28" t="s">
        <v>987</v>
      </c>
      <c r="E55" s="28" t="s">
        <v>69</v>
      </c>
      <c r="F55" s="28">
        <v>0.13125000000000001</v>
      </c>
      <c r="G55" s="28" t="s">
        <v>240</v>
      </c>
      <c r="H55" s="36">
        <v>0.177419355</v>
      </c>
      <c r="I55" s="36">
        <v>0.10204081600000001</v>
      </c>
      <c r="J55" s="36">
        <v>0.22891566299999999</v>
      </c>
      <c r="K55" s="37">
        <v>2.5974026000000001E-2</v>
      </c>
      <c r="L55" s="28" t="s">
        <v>848</v>
      </c>
      <c r="M55" s="28" t="s">
        <v>960</v>
      </c>
      <c r="N55" s="28">
        <f>2/67</f>
        <v>2.9850746268656716E-2</v>
      </c>
      <c r="O55" s="28" t="s">
        <v>849</v>
      </c>
      <c r="P55" s="28" t="s">
        <v>790</v>
      </c>
      <c r="Q55" s="28" t="s">
        <v>790</v>
      </c>
      <c r="R55" s="33" t="s">
        <v>695</v>
      </c>
      <c r="S55" s="28" t="s">
        <v>889</v>
      </c>
      <c r="T55" s="29" t="s">
        <v>198</v>
      </c>
    </row>
    <row r="56" spans="1:20" ht="30" x14ac:dyDescent="0.25">
      <c r="A56" s="28">
        <v>55</v>
      </c>
      <c r="B56" s="28" t="s">
        <v>266</v>
      </c>
      <c r="C56" s="28" t="s">
        <v>267</v>
      </c>
      <c r="D56" s="28" t="s">
        <v>981</v>
      </c>
      <c r="E56" s="28" t="s">
        <v>268</v>
      </c>
      <c r="F56" s="28">
        <v>0.125</v>
      </c>
      <c r="G56" s="28" t="s">
        <v>627</v>
      </c>
      <c r="H56" s="36">
        <v>0.25806451612903197</v>
      </c>
      <c r="I56" s="36">
        <v>4.08163265306122E-2</v>
      </c>
      <c r="J56" s="36">
        <v>0.108433734939759</v>
      </c>
      <c r="K56" s="37">
        <v>0.14285714285714299</v>
      </c>
      <c r="L56" s="28" t="s">
        <v>817</v>
      </c>
      <c r="M56" s="28" t="s">
        <v>967</v>
      </c>
      <c r="N56" s="28">
        <f>1/67</f>
        <v>1.4925373134328358E-2</v>
      </c>
      <c r="O56" s="28" t="s">
        <v>818</v>
      </c>
      <c r="P56" s="28" t="s">
        <v>731</v>
      </c>
      <c r="Q56" s="28" t="s">
        <v>976</v>
      </c>
      <c r="R56" s="28" t="s">
        <v>731</v>
      </c>
      <c r="S56" s="28" t="s">
        <v>731</v>
      </c>
      <c r="T56" s="29" t="s">
        <v>731</v>
      </c>
    </row>
    <row r="57" spans="1:20" ht="30" customHeight="1" x14ac:dyDescent="0.25">
      <c r="A57" s="28">
        <v>56</v>
      </c>
      <c r="B57" s="28" t="s">
        <v>347</v>
      </c>
      <c r="C57" s="28" t="s">
        <v>348</v>
      </c>
      <c r="D57" s="28" t="s">
        <v>981</v>
      </c>
      <c r="E57" s="28" t="s">
        <v>72</v>
      </c>
      <c r="F57" s="28">
        <v>0.10625</v>
      </c>
      <c r="G57" s="28" t="s">
        <v>679</v>
      </c>
      <c r="H57" s="36">
        <v>0.112903225806452</v>
      </c>
      <c r="I57" s="36">
        <v>0.102040816326531</v>
      </c>
      <c r="J57" s="36">
        <v>0.19277108433734899</v>
      </c>
      <c r="K57" s="37">
        <v>1.2987012987013E-2</v>
      </c>
      <c r="L57" s="28" t="s">
        <v>871</v>
      </c>
      <c r="M57" s="28" t="s">
        <v>871</v>
      </c>
      <c r="N57" s="28">
        <f>10/67</f>
        <v>0.14925373134328357</v>
      </c>
      <c r="O57" s="33" t="s">
        <v>1005</v>
      </c>
      <c r="P57" s="28" t="s">
        <v>731</v>
      </c>
      <c r="Q57" s="28" t="s">
        <v>976</v>
      </c>
      <c r="R57" s="33" t="s">
        <v>731</v>
      </c>
      <c r="S57" s="28" t="s">
        <v>731</v>
      </c>
      <c r="T57" s="43" t="s">
        <v>731</v>
      </c>
    </row>
    <row r="58" spans="1:20" ht="30" customHeight="1" x14ac:dyDescent="0.25">
      <c r="A58" s="28">
        <v>57</v>
      </c>
      <c r="B58" s="28" t="s">
        <v>441</v>
      </c>
      <c r="C58" s="28" t="s">
        <v>442</v>
      </c>
      <c r="D58" s="28" t="s">
        <v>981</v>
      </c>
      <c r="E58" s="28" t="s">
        <v>443</v>
      </c>
      <c r="F58" s="28">
        <v>8.7499999999999994E-2</v>
      </c>
      <c r="G58" s="28" t="s">
        <v>637</v>
      </c>
      <c r="H58" s="36">
        <v>6.4516129032258104E-2</v>
      </c>
      <c r="I58" s="36">
        <v>0.102040816326531</v>
      </c>
      <c r="J58" s="36">
        <v>8.4337349397590397E-2</v>
      </c>
      <c r="K58" s="37">
        <v>9.0909090909090898E-2</v>
      </c>
      <c r="L58" s="28" t="s">
        <v>813</v>
      </c>
      <c r="M58" s="28" t="s">
        <v>965</v>
      </c>
      <c r="N58" s="28">
        <f>1/67</f>
        <v>1.4925373134328358E-2</v>
      </c>
      <c r="O58" s="28" t="s">
        <v>814</v>
      </c>
      <c r="P58" s="28" t="s">
        <v>815</v>
      </c>
      <c r="Q58" s="28" t="s">
        <v>790</v>
      </c>
      <c r="R58" s="33" t="s">
        <v>695</v>
      </c>
      <c r="S58" s="28" t="s">
        <v>816</v>
      </c>
      <c r="T58" s="29" t="s">
        <v>635</v>
      </c>
    </row>
    <row r="59" spans="1:20" ht="30" customHeight="1" x14ac:dyDescent="0.25">
      <c r="A59" s="28">
        <v>58</v>
      </c>
      <c r="B59" s="28" t="s">
        <v>459</v>
      </c>
      <c r="C59" s="28" t="s">
        <v>460</v>
      </c>
      <c r="D59" s="28" t="s">
        <v>981</v>
      </c>
      <c r="E59" s="28" t="s">
        <v>461</v>
      </c>
      <c r="F59" s="28">
        <v>8.1250000000000003E-2</v>
      </c>
      <c r="G59" s="28" t="s">
        <v>644</v>
      </c>
      <c r="H59" s="36">
        <v>8.0645161290322606E-2</v>
      </c>
      <c r="I59" s="36">
        <v>8.1632653061224497E-2</v>
      </c>
      <c r="J59" s="36">
        <v>0.108433734939759</v>
      </c>
      <c r="K59" s="37">
        <v>5.1948051948052E-2</v>
      </c>
      <c r="L59" s="28" t="s">
        <v>836</v>
      </c>
      <c r="M59" s="28" t="s">
        <v>836</v>
      </c>
      <c r="N59" s="28">
        <f>4/67</f>
        <v>5.9701492537313432E-2</v>
      </c>
      <c r="O59" s="33" t="s">
        <v>1003</v>
      </c>
      <c r="P59" s="28" t="s">
        <v>953</v>
      </c>
      <c r="Q59" s="28" t="s">
        <v>764</v>
      </c>
      <c r="R59" s="33" t="s">
        <v>773</v>
      </c>
      <c r="S59" s="28" t="s">
        <v>952</v>
      </c>
      <c r="T59" s="29" t="s">
        <v>641</v>
      </c>
    </row>
    <row r="60" spans="1:20" ht="30" customHeight="1" x14ac:dyDescent="0.25">
      <c r="A60" s="28">
        <v>59</v>
      </c>
      <c r="B60" s="28" t="s">
        <v>574</v>
      </c>
      <c r="C60" s="28" t="s">
        <v>575</v>
      </c>
      <c r="D60" s="28" t="s">
        <v>981</v>
      </c>
      <c r="E60" s="28" t="s">
        <v>576</v>
      </c>
      <c r="F60" s="28">
        <v>6.8750000000000006E-2</v>
      </c>
      <c r="G60" s="28" t="s">
        <v>617</v>
      </c>
      <c r="H60" s="36">
        <v>0.12903225806451599</v>
      </c>
      <c r="I60" s="36">
        <v>3.06122448979592E-2</v>
      </c>
      <c r="J60" s="36">
        <v>0.120481927710843</v>
      </c>
      <c r="K60" s="37">
        <v>1.2987012987013E-2</v>
      </c>
      <c r="L60" s="28" t="s">
        <v>819</v>
      </c>
      <c r="M60" s="28" t="s">
        <v>998</v>
      </c>
      <c r="N60" s="28">
        <f>1/67</f>
        <v>1.4925373134328358E-2</v>
      </c>
      <c r="O60" s="28" t="s">
        <v>820</v>
      </c>
      <c r="P60" s="28" t="s">
        <v>821</v>
      </c>
      <c r="Q60" s="28" t="s">
        <v>688</v>
      </c>
      <c r="R60" s="33" t="s">
        <v>695</v>
      </c>
      <c r="S60" s="28" t="s">
        <v>731</v>
      </c>
      <c r="T60" s="29" t="s">
        <v>618</v>
      </c>
    </row>
    <row r="61" spans="1:20" ht="30" customHeight="1" x14ac:dyDescent="0.25">
      <c r="A61" s="28">
        <v>60</v>
      </c>
      <c r="B61" s="28" t="s">
        <v>590</v>
      </c>
      <c r="C61" s="28" t="s">
        <v>591</v>
      </c>
      <c r="D61" s="28" t="s">
        <v>981</v>
      </c>
      <c r="E61" s="28" t="s">
        <v>66</v>
      </c>
      <c r="F61" s="28">
        <v>6.8750000000000006E-2</v>
      </c>
      <c r="G61" s="28" t="s">
        <v>614</v>
      </c>
      <c r="H61" s="36">
        <v>9.6774193548387094E-2</v>
      </c>
      <c r="I61" s="36">
        <v>5.10204081632653E-2</v>
      </c>
      <c r="J61" s="36">
        <v>9.6385542168674704E-2</v>
      </c>
      <c r="K61" s="37">
        <v>3.8961038961039002E-2</v>
      </c>
      <c r="L61" s="28" t="s">
        <v>690</v>
      </c>
      <c r="M61" s="28" t="s">
        <v>964</v>
      </c>
      <c r="N61" s="28">
        <f>12/67</f>
        <v>0.17910447761194029</v>
      </c>
      <c r="O61" s="28" t="s">
        <v>852</v>
      </c>
      <c r="P61" s="28" t="s">
        <v>688</v>
      </c>
      <c r="Q61" s="28" t="s">
        <v>688</v>
      </c>
      <c r="R61" s="33" t="s">
        <v>731</v>
      </c>
      <c r="S61" s="28" t="s">
        <v>936</v>
      </c>
      <c r="T61" s="29" t="s">
        <v>612</v>
      </c>
    </row>
    <row r="62" spans="1:20" ht="30" customHeight="1" x14ac:dyDescent="0.25">
      <c r="A62" s="28">
        <v>61</v>
      </c>
      <c r="B62" s="28" t="s">
        <v>260</v>
      </c>
      <c r="C62" s="28" t="s">
        <v>261</v>
      </c>
      <c r="D62" s="28" t="s">
        <v>981</v>
      </c>
      <c r="E62" s="28" t="s">
        <v>262</v>
      </c>
      <c r="F62" s="28">
        <v>0.125</v>
      </c>
      <c r="G62" s="28" t="s">
        <v>923</v>
      </c>
      <c r="H62" s="36">
        <v>0.17741935483870999</v>
      </c>
      <c r="I62" s="36">
        <v>9.1836734693877597E-2</v>
      </c>
      <c r="J62" s="36">
        <v>0.132530120481928</v>
      </c>
      <c r="K62" s="37">
        <v>0.11688311688311701</v>
      </c>
      <c r="L62" s="28" t="s">
        <v>919</v>
      </c>
      <c r="M62" s="28" t="s">
        <v>999</v>
      </c>
      <c r="N62" s="28">
        <f>3/67</f>
        <v>4.4776119402985072E-2</v>
      </c>
      <c r="O62" s="28" t="s">
        <v>920</v>
      </c>
      <c r="P62" s="28" t="s">
        <v>688</v>
      </c>
      <c r="Q62" s="28" t="s">
        <v>688</v>
      </c>
      <c r="R62" s="33" t="s">
        <v>731</v>
      </c>
      <c r="S62" s="28" t="s">
        <v>922</v>
      </c>
      <c r="T62" s="29" t="s">
        <v>921</v>
      </c>
    </row>
    <row r="63" spans="1:20" ht="30" customHeight="1" x14ac:dyDescent="0.25">
      <c r="A63" s="28">
        <v>62</v>
      </c>
      <c r="B63" s="28" t="s">
        <v>263</v>
      </c>
      <c r="C63" s="28" t="s">
        <v>264</v>
      </c>
      <c r="D63" s="28" t="s">
        <v>981</v>
      </c>
      <c r="E63" s="28" t="s">
        <v>265</v>
      </c>
      <c r="F63" s="28">
        <v>0.125</v>
      </c>
      <c r="G63" s="28" t="s">
        <v>835</v>
      </c>
      <c r="H63" s="36">
        <v>9.6774193548387094E-2</v>
      </c>
      <c r="I63" s="36">
        <v>0.14285714285714299</v>
      </c>
      <c r="J63" s="36">
        <v>0.180722891566265</v>
      </c>
      <c r="K63" s="37">
        <v>6.4935064935064901E-2</v>
      </c>
      <c r="L63" s="28" t="s">
        <v>834</v>
      </c>
      <c r="M63" s="28" t="s">
        <v>963</v>
      </c>
      <c r="N63" s="28">
        <f>1/67</f>
        <v>1.4925373134328358E-2</v>
      </c>
      <c r="O63" s="33" t="s">
        <v>1003</v>
      </c>
      <c r="P63" s="33" t="s">
        <v>731</v>
      </c>
      <c r="Q63" s="33" t="s">
        <v>976</v>
      </c>
      <c r="R63" s="33" t="s">
        <v>773</v>
      </c>
      <c r="S63" s="28" t="s">
        <v>731</v>
      </c>
      <c r="T63" s="29" t="s">
        <v>731</v>
      </c>
    </row>
    <row r="64" spans="1:20" ht="30" customHeight="1" x14ac:dyDescent="0.25">
      <c r="A64" s="28">
        <v>63</v>
      </c>
      <c r="B64" s="28" t="s">
        <v>269</v>
      </c>
      <c r="C64" s="28" t="s">
        <v>270</v>
      </c>
      <c r="D64" s="28" t="s">
        <v>981</v>
      </c>
      <c r="E64" s="28" t="s">
        <v>271</v>
      </c>
      <c r="F64" s="28">
        <v>0.125</v>
      </c>
      <c r="G64" s="28" t="s">
        <v>631</v>
      </c>
      <c r="H64" s="36">
        <v>0.16129032258064499</v>
      </c>
      <c r="I64" s="36">
        <v>0.102040816326531</v>
      </c>
      <c r="J64" s="36">
        <v>0.156626506024096</v>
      </c>
      <c r="K64" s="37">
        <v>9.0909090909090898E-2</v>
      </c>
      <c r="L64" s="28" t="s">
        <v>956</v>
      </c>
      <c r="M64" s="28" t="s">
        <v>736</v>
      </c>
      <c r="N64" s="28">
        <f>4/67</f>
        <v>5.9701492537313432E-2</v>
      </c>
      <c r="O64" s="28" t="s">
        <v>954</v>
      </c>
      <c r="P64" s="28" t="s">
        <v>955</v>
      </c>
      <c r="Q64" s="28" t="s">
        <v>955</v>
      </c>
      <c r="R64" s="33" t="s">
        <v>773</v>
      </c>
      <c r="S64" s="33" t="s">
        <v>957</v>
      </c>
      <c r="T64" s="29" t="s">
        <v>630</v>
      </c>
    </row>
    <row r="65" spans="1:20" ht="30" customHeight="1" x14ac:dyDescent="0.25">
      <c r="A65" s="28">
        <v>64</v>
      </c>
      <c r="B65" s="28" t="s">
        <v>272</v>
      </c>
      <c r="C65" s="28" t="s">
        <v>273</v>
      </c>
      <c r="D65" s="28" t="s">
        <v>987</v>
      </c>
      <c r="E65" s="28" t="s">
        <v>274</v>
      </c>
      <c r="F65" s="28">
        <v>0.125</v>
      </c>
      <c r="G65" s="28" t="s">
        <v>833</v>
      </c>
      <c r="H65" s="36">
        <v>0.209677419354839</v>
      </c>
      <c r="I65" s="36">
        <v>7.1428571428571397E-2</v>
      </c>
      <c r="J65" s="36">
        <v>0.132530120481928</v>
      </c>
      <c r="K65" s="37">
        <v>0.11688311688311701</v>
      </c>
      <c r="L65" s="28" t="s">
        <v>832</v>
      </c>
      <c r="M65" s="28" t="s">
        <v>1000</v>
      </c>
      <c r="N65" s="28">
        <f>1/67</f>
        <v>1.4925373134328358E-2</v>
      </c>
      <c r="O65" s="28" t="s">
        <v>937</v>
      </c>
      <c r="P65" s="28" t="s">
        <v>940</v>
      </c>
      <c r="Q65" s="28" t="s">
        <v>790</v>
      </c>
      <c r="R65" s="28" t="s">
        <v>695</v>
      </c>
      <c r="S65" s="28" t="s">
        <v>939</v>
      </c>
      <c r="T65" s="29" t="s">
        <v>938</v>
      </c>
    </row>
    <row r="66" spans="1:20" ht="30" customHeight="1" x14ac:dyDescent="0.25">
      <c r="A66" s="28">
        <v>65</v>
      </c>
      <c r="B66" s="28" t="s">
        <v>275</v>
      </c>
      <c r="C66" s="28" t="s">
        <v>276</v>
      </c>
      <c r="D66" s="28" t="s">
        <v>987</v>
      </c>
      <c r="E66" s="28" t="s">
        <v>277</v>
      </c>
      <c r="F66" s="28">
        <v>0.11874999999999999</v>
      </c>
      <c r="G66" s="28" t="s">
        <v>829</v>
      </c>
      <c r="H66" s="36">
        <v>0.12903225806451599</v>
      </c>
      <c r="I66" s="36">
        <v>0.11224489795918401</v>
      </c>
      <c r="J66" s="36">
        <v>0.16867469879518099</v>
      </c>
      <c r="K66" s="37">
        <v>6.4935064935064901E-2</v>
      </c>
      <c r="L66" s="28" t="s">
        <v>696</v>
      </c>
      <c r="M66" s="28" t="s">
        <v>696</v>
      </c>
      <c r="N66" s="28">
        <f>4/67</f>
        <v>5.9701492537313432E-2</v>
      </c>
      <c r="O66" s="33" t="s">
        <v>828</v>
      </c>
      <c r="P66" s="28" t="s">
        <v>830</v>
      </c>
      <c r="Q66" s="28" t="s">
        <v>977</v>
      </c>
      <c r="R66" s="33" t="s">
        <v>695</v>
      </c>
      <c r="S66" s="28" t="s">
        <v>831</v>
      </c>
      <c r="T66" s="29" t="s">
        <v>827</v>
      </c>
    </row>
    <row r="67" spans="1:20" ht="30" customHeight="1" x14ac:dyDescent="0.25">
      <c r="A67" s="28">
        <v>66</v>
      </c>
      <c r="B67" s="28" t="s">
        <v>305</v>
      </c>
      <c r="C67" s="28" t="s">
        <v>306</v>
      </c>
      <c r="D67" s="28" t="s">
        <v>987</v>
      </c>
      <c r="E67" s="28" t="s">
        <v>307</v>
      </c>
      <c r="F67" s="28">
        <v>0.1125</v>
      </c>
      <c r="G67" s="28" t="s">
        <v>826</v>
      </c>
      <c r="H67" s="36">
        <v>0.209677419354839</v>
      </c>
      <c r="I67" s="36">
        <v>5.10204081632653E-2</v>
      </c>
      <c r="J67" s="36">
        <v>0.14457831325301199</v>
      </c>
      <c r="K67" s="37">
        <v>7.7922077922077906E-2</v>
      </c>
      <c r="L67" s="28" t="s">
        <v>690</v>
      </c>
      <c r="M67" s="28" t="s">
        <v>964</v>
      </c>
      <c r="N67" s="28">
        <f>12/67</f>
        <v>0.17910447761194029</v>
      </c>
      <c r="O67" s="28" t="s">
        <v>822</v>
      </c>
      <c r="P67" s="28" t="s">
        <v>688</v>
      </c>
      <c r="Q67" s="28" t="s">
        <v>688</v>
      </c>
      <c r="R67" s="33" t="s">
        <v>731</v>
      </c>
      <c r="S67" s="28" t="s">
        <v>825</v>
      </c>
      <c r="T67" s="29" t="s">
        <v>824</v>
      </c>
    </row>
    <row r="68" spans="1:20" ht="30" customHeight="1" x14ac:dyDescent="0.25">
      <c r="A68" s="28">
        <v>67</v>
      </c>
      <c r="B68" s="28" t="s">
        <v>308</v>
      </c>
      <c r="C68" s="28" t="s">
        <v>306</v>
      </c>
      <c r="D68" s="28" t="s">
        <v>987</v>
      </c>
      <c r="E68" s="28" t="s">
        <v>307</v>
      </c>
      <c r="F68" s="28">
        <v>0.1125</v>
      </c>
      <c r="G68" s="28" t="s">
        <v>823</v>
      </c>
      <c r="H68" s="36">
        <v>9.6774193548387094E-2</v>
      </c>
      <c r="I68" s="36">
        <v>0.122448979591837</v>
      </c>
      <c r="J68" s="36">
        <v>0.132530120481928</v>
      </c>
      <c r="K68" s="37">
        <v>9.0909090909090898E-2</v>
      </c>
      <c r="L68" s="28" t="s">
        <v>690</v>
      </c>
      <c r="M68" s="28" t="s">
        <v>964</v>
      </c>
      <c r="N68" s="28">
        <f>12/67</f>
        <v>0.17910447761194029</v>
      </c>
      <c r="O68" s="33" t="s">
        <v>822</v>
      </c>
      <c r="P68" s="33" t="s">
        <v>688</v>
      </c>
      <c r="Q68" s="33" t="s">
        <v>688</v>
      </c>
      <c r="R68" s="33" t="s">
        <v>731</v>
      </c>
      <c r="S68" s="28" t="s">
        <v>825</v>
      </c>
      <c r="T68" s="29" t="s">
        <v>824</v>
      </c>
    </row>
  </sheetData>
  <autoFilter ref="A1:T68" xr:uid="{00000000-0001-0000-0100-000000000000}">
    <sortState xmlns:xlrd2="http://schemas.microsoft.com/office/spreadsheetml/2017/richdata2" ref="A2:T68">
      <sortCondition ref="A1:A68"/>
    </sortState>
  </autoFilter>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gb.chosen.peptides.summarytbl</vt:lpstr>
      <vt:lpstr>Oligopeptide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MAH</dc:creator>
  <cp:lastModifiedBy>Katarzyna Gembara</cp:lastModifiedBy>
  <dcterms:created xsi:type="dcterms:W3CDTF">2022-08-11T13:11:10Z</dcterms:created>
  <dcterms:modified xsi:type="dcterms:W3CDTF">2022-11-28T10:11:22Z</dcterms:modified>
</cp:coreProperties>
</file>